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breczeniD\Desktop\Tájékoztatók\"/>
    </mc:Choice>
  </mc:AlternateContent>
  <bookViews>
    <workbookView xWindow="-108" yWindow="-108" windowWidth="23256" windowHeight="12576" tabRatio="814" activeTab="2"/>
  </bookViews>
  <sheets>
    <sheet name="Környezetmérnöki alapszak_nappa" sheetId="1" r:id="rId1"/>
    <sheet name="Vízgazdálkodás nappali" sheetId="2" r:id="rId2"/>
    <sheet name="Víztisztítás-szennyvíz napp" sheetId="3" r:id="rId3"/>
  </sheets>
  <definedNames>
    <definedName name="_1A83.2_1">#REF!</definedName>
    <definedName name="_2A83.2_2">#REF!</definedName>
    <definedName name="_3A83.2_3">#REF!</definedName>
    <definedName name="_4A83.2_4">#REF!</definedName>
    <definedName name="_xlnm._FilterDatabase" localSheetId="0" hidden="1">'Környezetmérnöki alapszak_nappa'!$A$1:$BG$74</definedName>
    <definedName name="A83.2" localSheetId="1">#REF!</definedName>
    <definedName name="A83.2" localSheetId="2">#REF!</definedName>
    <definedName name="A83.2">#REF!</definedName>
    <definedName name="máso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4QSlKw17Ovc/hy3lQnoZDxULpHQ=="/>
    </ext>
  </extLst>
</workbook>
</file>

<file path=xl/calcChain.xml><?xml version="1.0" encoding="utf-8"?>
<calcChain xmlns="http://schemas.openxmlformats.org/spreadsheetml/2006/main">
  <c r="AW11" i="3" l="1"/>
  <c r="AU11" i="3"/>
  <c r="AO11" i="3"/>
  <c r="AS39" i="3" l="1"/>
  <c r="AM39" i="3"/>
  <c r="AG39" i="3"/>
  <c r="AA39" i="3"/>
  <c r="U39" i="3"/>
  <c r="AY39" i="2"/>
  <c r="AS39" i="2"/>
  <c r="AM39" i="2"/>
  <c r="AG39" i="2"/>
  <c r="AS83" i="1"/>
  <c r="BA12" i="2" l="1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AQ15" i="2" l="1"/>
  <c r="E29" i="1"/>
  <c r="G29" i="1"/>
  <c r="AC20" i="1"/>
  <c r="W42" i="1" l="1"/>
  <c r="G38" i="1"/>
  <c r="E38" i="1"/>
  <c r="M11" i="1"/>
  <c r="K11" i="1"/>
  <c r="BE72" i="1" l="1"/>
  <c r="BD72" i="1"/>
  <c r="BC72" i="1"/>
  <c r="BB72" i="1"/>
  <c r="BA72" i="1"/>
  <c r="AZ72" i="1"/>
  <c r="AQ72" i="1"/>
  <c r="AO72" i="1"/>
  <c r="AY48" i="3" l="1"/>
  <c r="AS48" i="3"/>
  <c r="AM48" i="3"/>
  <c r="AG48" i="3"/>
  <c r="AA48" i="3"/>
  <c r="U48" i="3"/>
  <c r="O48" i="3"/>
  <c r="I48" i="3"/>
  <c r="AY47" i="3"/>
  <c r="AS47" i="3"/>
  <c r="AM47" i="3"/>
  <c r="AG47" i="3"/>
  <c r="AA47" i="3"/>
  <c r="U47" i="3"/>
  <c r="O47" i="3"/>
  <c r="I47" i="3"/>
  <c r="AY46" i="3"/>
  <c r="AS46" i="3"/>
  <c r="AM46" i="3"/>
  <c r="AG46" i="3"/>
  <c r="AA46" i="3"/>
  <c r="U46" i="3"/>
  <c r="O46" i="3"/>
  <c r="I46" i="3"/>
  <c r="AY45" i="3"/>
  <c r="AS45" i="3"/>
  <c r="AM45" i="3"/>
  <c r="AG45" i="3"/>
  <c r="AA45" i="3"/>
  <c r="U45" i="3"/>
  <c r="O45" i="3"/>
  <c r="I45" i="3"/>
  <c r="AY44" i="3"/>
  <c r="AS44" i="3"/>
  <c r="AM44" i="3"/>
  <c r="AG44" i="3"/>
  <c r="AA44" i="3"/>
  <c r="U44" i="3"/>
  <c r="O44" i="3"/>
  <c r="I44" i="3"/>
  <c r="AY43" i="3"/>
  <c r="AS43" i="3"/>
  <c r="AM43" i="3"/>
  <c r="AG43" i="3"/>
  <c r="AA43" i="3"/>
  <c r="U43" i="3"/>
  <c r="O43" i="3"/>
  <c r="I43" i="3"/>
  <c r="AY42" i="3"/>
  <c r="AS42" i="3"/>
  <c r="AM42" i="3"/>
  <c r="AG42" i="3"/>
  <c r="AA42" i="3"/>
  <c r="U42" i="3"/>
  <c r="O42" i="3"/>
  <c r="I42" i="3"/>
  <c r="AY41" i="3"/>
  <c r="AS41" i="3"/>
  <c r="AM41" i="3"/>
  <c r="AG41" i="3"/>
  <c r="AA41" i="3"/>
  <c r="U41" i="3"/>
  <c r="O41" i="3"/>
  <c r="I41" i="3"/>
  <c r="AY40" i="3"/>
  <c r="AS40" i="3"/>
  <c r="AM40" i="3"/>
  <c r="AG40" i="3"/>
  <c r="AA40" i="3"/>
  <c r="U40" i="3"/>
  <c r="O40" i="3"/>
  <c r="I40" i="3"/>
  <c r="AY39" i="3"/>
  <c r="O39" i="3"/>
  <c r="I39" i="3"/>
  <c r="AY38" i="3"/>
  <c r="AS38" i="3"/>
  <c r="AM38" i="3"/>
  <c r="AG38" i="3"/>
  <c r="AA38" i="3"/>
  <c r="U38" i="3"/>
  <c r="O38" i="3"/>
  <c r="I38" i="3"/>
  <c r="AY37" i="3"/>
  <c r="AS37" i="3"/>
  <c r="AM37" i="3"/>
  <c r="AG37" i="3"/>
  <c r="AA37" i="3"/>
  <c r="U37" i="3"/>
  <c r="O37" i="3"/>
  <c r="I37" i="3"/>
  <c r="AY36" i="3"/>
  <c r="AS36" i="3"/>
  <c r="AM36" i="3"/>
  <c r="AG36" i="3"/>
  <c r="AA36" i="3"/>
  <c r="U36" i="3"/>
  <c r="O36" i="3"/>
  <c r="I36" i="3"/>
  <c r="AV31" i="3"/>
  <c r="AW31" i="3" s="1"/>
  <c r="AT31" i="3"/>
  <c r="AU31" i="3" s="1"/>
  <c r="AP31" i="3"/>
  <c r="AQ31" i="3" s="1"/>
  <c r="AN31" i="3"/>
  <c r="AO31" i="3" s="1"/>
  <c r="AJ31" i="3"/>
  <c r="AK31" i="3" s="1"/>
  <c r="AH31" i="3"/>
  <c r="AI31" i="3" s="1"/>
  <c r="AD31" i="3"/>
  <c r="AE31" i="3" s="1"/>
  <c r="AB31" i="3"/>
  <c r="AC31" i="3" s="1"/>
  <c r="X31" i="3"/>
  <c r="Y31" i="3" s="1"/>
  <c r="V31" i="3"/>
  <c r="W31" i="3" s="1"/>
  <c r="R31" i="3"/>
  <c r="S31" i="3" s="1"/>
  <c r="P31" i="3"/>
  <c r="L31" i="3"/>
  <c r="J31" i="3"/>
  <c r="K31" i="3" s="1"/>
  <c r="F31" i="3"/>
  <c r="G31" i="3" s="1"/>
  <c r="D31" i="3"/>
  <c r="E31" i="3" s="1"/>
  <c r="BE30" i="3"/>
  <c r="BC30" i="3"/>
  <c r="BB30" i="3"/>
  <c r="BA30" i="3"/>
  <c r="AZ30" i="3"/>
  <c r="AW30" i="3"/>
  <c r="AU30" i="3"/>
  <c r="AQ30" i="3"/>
  <c r="AO30" i="3"/>
  <c r="AK30" i="3"/>
  <c r="AI30" i="3"/>
  <c r="AE30" i="3"/>
  <c r="AC30" i="3"/>
  <c r="Y30" i="3"/>
  <c r="W30" i="3"/>
  <c r="S30" i="3"/>
  <c r="Q30" i="3"/>
  <c r="M30" i="3"/>
  <c r="K30" i="3"/>
  <c r="G30" i="3"/>
  <c r="E30" i="3"/>
  <c r="BE29" i="3"/>
  <c r="BC29" i="3"/>
  <c r="BB29" i="3"/>
  <c r="BA29" i="3"/>
  <c r="AZ29" i="3"/>
  <c r="AW29" i="3"/>
  <c r="AU29" i="3"/>
  <c r="AQ29" i="3"/>
  <c r="AO29" i="3"/>
  <c r="AK29" i="3"/>
  <c r="AI29" i="3"/>
  <c r="AE29" i="3"/>
  <c r="AC29" i="3"/>
  <c r="Y29" i="3"/>
  <c r="W29" i="3"/>
  <c r="S29" i="3"/>
  <c r="Q29" i="3"/>
  <c r="M29" i="3"/>
  <c r="K29" i="3"/>
  <c r="G29" i="3"/>
  <c r="E29" i="3"/>
  <c r="BE28" i="3"/>
  <c r="BC28" i="3"/>
  <c r="BB28" i="3"/>
  <c r="BA28" i="3"/>
  <c r="AZ28" i="3"/>
  <c r="AW28" i="3"/>
  <c r="AU28" i="3"/>
  <c r="AQ28" i="3"/>
  <c r="AO28" i="3"/>
  <c r="AK28" i="3"/>
  <c r="AI28" i="3"/>
  <c r="AE28" i="3"/>
  <c r="AC28" i="3"/>
  <c r="Y28" i="3"/>
  <c r="W28" i="3"/>
  <c r="S28" i="3"/>
  <c r="Q28" i="3"/>
  <c r="M28" i="3"/>
  <c r="K28" i="3"/>
  <c r="G28" i="3"/>
  <c r="E28" i="3"/>
  <c r="AX25" i="3"/>
  <c r="AV25" i="3"/>
  <c r="AT25" i="3"/>
  <c r="AR25" i="3"/>
  <c r="AP25" i="3"/>
  <c r="AN25" i="3"/>
  <c r="AL25" i="3"/>
  <c r="AJ25" i="3"/>
  <c r="AH25" i="3"/>
  <c r="AF25" i="3"/>
  <c r="AD25" i="3"/>
  <c r="AB25" i="3"/>
  <c r="Z25" i="3"/>
  <c r="X25" i="3"/>
  <c r="V25" i="3"/>
  <c r="T25" i="3"/>
  <c r="R25" i="3"/>
  <c r="P25" i="3"/>
  <c r="N25" i="3"/>
  <c r="L25" i="3"/>
  <c r="J25" i="3"/>
  <c r="H25" i="3"/>
  <c r="F25" i="3"/>
  <c r="D25" i="3"/>
  <c r="BE24" i="3"/>
  <c r="BD24" i="3"/>
  <c r="BC24" i="3"/>
  <c r="BB24" i="3"/>
  <c r="BA24" i="3"/>
  <c r="AZ24" i="3"/>
  <c r="AW24" i="3"/>
  <c r="AU24" i="3"/>
  <c r="AQ24" i="3"/>
  <c r="AO24" i="3"/>
  <c r="AK24" i="3"/>
  <c r="AI24" i="3"/>
  <c r="AE24" i="3"/>
  <c r="AC24" i="3"/>
  <c r="Y24" i="3"/>
  <c r="W24" i="3"/>
  <c r="S24" i="3"/>
  <c r="Q24" i="3"/>
  <c r="M24" i="3"/>
  <c r="K24" i="3"/>
  <c r="G24" i="3"/>
  <c r="E24" i="3"/>
  <c r="BE23" i="3"/>
  <c r="BD23" i="3"/>
  <c r="BC23" i="3"/>
  <c r="BB23" i="3"/>
  <c r="BA23" i="3"/>
  <c r="AZ23" i="3"/>
  <c r="AW23" i="3"/>
  <c r="AU23" i="3"/>
  <c r="AQ23" i="3"/>
  <c r="AO23" i="3"/>
  <c r="AK23" i="3"/>
  <c r="AI23" i="3"/>
  <c r="AE23" i="3"/>
  <c r="AC23" i="3"/>
  <c r="Y23" i="3"/>
  <c r="W23" i="3"/>
  <c r="S23" i="3"/>
  <c r="Q23" i="3"/>
  <c r="M23" i="3"/>
  <c r="K23" i="3"/>
  <c r="G23" i="3"/>
  <c r="E23" i="3"/>
  <c r="BE22" i="3"/>
  <c r="BD22" i="3"/>
  <c r="BC22" i="3"/>
  <c r="BB22" i="3"/>
  <c r="BA22" i="3"/>
  <c r="AZ22" i="3"/>
  <c r="AW22" i="3"/>
  <c r="AU22" i="3"/>
  <c r="AQ22" i="3"/>
  <c r="AO22" i="3"/>
  <c r="AK22" i="3"/>
  <c r="AI22" i="3"/>
  <c r="AE22" i="3"/>
  <c r="AC22" i="3"/>
  <c r="Y22" i="3"/>
  <c r="W22" i="3"/>
  <c r="S22" i="3"/>
  <c r="Q22" i="3"/>
  <c r="M22" i="3"/>
  <c r="K22" i="3"/>
  <c r="G22" i="3"/>
  <c r="E22" i="3"/>
  <c r="BE21" i="3"/>
  <c r="BD21" i="3"/>
  <c r="BC21" i="3"/>
  <c r="BB21" i="3"/>
  <c r="BA21" i="3"/>
  <c r="AZ21" i="3"/>
  <c r="AW21" i="3"/>
  <c r="AU21" i="3"/>
  <c r="AQ21" i="3"/>
  <c r="AO21" i="3"/>
  <c r="AK21" i="3"/>
  <c r="AI21" i="3"/>
  <c r="AE21" i="3"/>
  <c r="AC21" i="3"/>
  <c r="Y21" i="3"/>
  <c r="W21" i="3"/>
  <c r="S21" i="3"/>
  <c r="Q21" i="3"/>
  <c r="M21" i="3"/>
  <c r="K21" i="3"/>
  <c r="G21" i="3"/>
  <c r="E21" i="3"/>
  <c r="BE20" i="3"/>
  <c r="BD20" i="3"/>
  <c r="BC20" i="3"/>
  <c r="BB20" i="3"/>
  <c r="BA20" i="3"/>
  <c r="AZ20" i="3"/>
  <c r="AW20" i="3"/>
  <c r="AU20" i="3"/>
  <c r="AQ20" i="3"/>
  <c r="AO20" i="3"/>
  <c r="AK20" i="3"/>
  <c r="AI20" i="3"/>
  <c r="AE20" i="3"/>
  <c r="AC20" i="3"/>
  <c r="Y20" i="3"/>
  <c r="W20" i="3"/>
  <c r="S20" i="3"/>
  <c r="Q20" i="3"/>
  <c r="M20" i="3"/>
  <c r="K20" i="3"/>
  <c r="G20" i="3"/>
  <c r="E20" i="3"/>
  <c r="BE19" i="3"/>
  <c r="BD19" i="3"/>
  <c r="BC19" i="3"/>
  <c r="BB19" i="3"/>
  <c r="BA19" i="3"/>
  <c r="AZ19" i="3"/>
  <c r="AW19" i="3"/>
  <c r="AU19" i="3"/>
  <c r="AQ19" i="3"/>
  <c r="AO19" i="3"/>
  <c r="AK19" i="3"/>
  <c r="AI19" i="3"/>
  <c r="AE19" i="3"/>
  <c r="AC19" i="3"/>
  <c r="Y19" i="3"/>
  <c r="W19" i="3"/>
  <c r="S19" i="3"/>
  <c r="Q19" i="3"/>
  <c r="M19" i="3"/>
  <c r="K19" i="3"/>
  <c r="G19" i="3"/>
  <c r="E19" i="3"/>
  <c r="BE18" i="3"/>
  <c r="BD18" i="3"/>
  <c r="BC18" i="3"/>
  <c r="BB18" i="3"/>
  <c r="BA18" i="3"/>
  <c r="AZ18" i="3"/>
  <c r="AW18" i="3"/>
  <c r="AU18" i="3"/>
  <c r="AK18" i="3"/>
  <c r="AI18" i="3"/>
  <c r="AE18" i="3"/>
  <c r="AC18" i="3"/>
  <c r="S18" i="3"/>
  <c r="Q18" i="3"/>
  <c r="M18" i="3"/>
  <c r="K18" i="3"/>
  <c r="G18" i="3"/>
  <c r="E18" i="3"/>
  <c r="BE17" i="3"/>
  <c r="BD17" i="3"/>
  <c r="BC17" i="3"/>
  <c r="BB17" i="3"/>
  <c r="BA17" i="3"/>
  <c r="AZ17" i="3"/>
  <c r="AW17" i="3"/>
  <c r="AU17" i="3"/>
  <c r="AQ17" i="3"/>
  <c r="AO17" i="3"/>
  <c r="AK17" i="3"/>
  <c r="AI17" i="3"/>
  <c r="AE17" i="3"/>
  <c r="AC17" i="3"/>
  <c r="Y17" i="3"/>
  <c r="W17" i="3"/>
  <c r="S17" i="3"/>
  <c r="Q17" i="3"/>
  <c r="M17" i="3"/>
  <c r="K17" i="3"/>
  <c r="G17" i="3"/>
  <c r="E17" i="3"/>
  <c r="BE16" i="3"/>
  <c r="BD16" i="3"/>
  <c r="BC16" i="3"/>
  <c r="BB16" i="3"/>
  <c r="BA16" i="3"/>
  <c r="AZ16" i="3"/>
  <c r="AW16" i="3"/>
  <c r="AU16" i="3"/>
  <c r="AQ16" i="3"/>
  <c r="AO16" i="3"/>
  <c r="AK16" i="3"/>
  <c r="AI16" i="3"/>
  <c r="AE16" i="3"/>
  <c r="AC16" i="3"/>
  <c r="Y16" i="3"/>
  <c r="W16" i="3"/>
  <c r="S16" i="3"/>
  <c r="Q16" i="3"/>
  <c r="M16" i="3"/>
  <c r="K16" i="3"/>
  <c r="G16" i="3"/>
  <c r="E16" i="3"/>
  <c r="BE15" i="3"/>
  <c r="BD15" i="3"/>
  <c r="BC15" i="3"/>
  <c r="BB15" i="3"/>
  <c r="BA15" i="3"/>
  <c r="AZ15" i="3"/>
  <c r="AW15" i="3"/>
  <c r="AU15" i="3"/>
  <c r="AQ15" i="3"/>
  <c r="AO15" i="3"/>
  <c r="AK15" i="3"/>
  <c r="AI15" i="3"/>
  <c r="AE15" i="3"/>
  <c r="AC15" i="3"/>
  <c r="Y15" i="3"/>
  <c r="W15" i="3"/>
  <c r="S15" i="3"/>
  <c r="Q15" i="3"/>
  <c r="M15" i="3"/>
  <c r="K15" i="3"/>
  <c r="G15" i="3"/>
  <c r="E15" i="3"/>
  <c r="BE14" i="3"/>
  <c r="BD14" i="3"/>
  <c r="BC14" i="3"/>
  <c r="BB14" i="3"/>
  <c r="BA14" i="3"/>
  <c r="AZ14" i="3"/>
  <c r="AW14" i="3"/>
  <c r="AU14" i="3"/>
  <c r="AQ14" i="3"/>
  <c r="AO14" i="3"/>
  <c r="AK14" i="3"/>
  <c r="AI14" i="3"/>
  <c r="AE14" i="3"/>
  <c r="AC14" i="3"/>
  <c r="Y14" i="3"/>
  <c r="W14" i="3"/>
  <c r="S14" i="3"/>
  <c r="Q14" i="3"/>
  <c r="M14" i="3"/>
  <c r="K14" i="3"/>
  <c r="G14" i="3"/>
  <c r="E14" i="3"/>
  <c r="BE13" i="3"/>
  <c r="BD13" i="3"/>
  <c r="BC13" i="3"/>
  <c r="BB13" i="3"/>
  <c r="BA13" i="3"/>
  <c r="AZ13" i="3"/>
  <c r="AW13" i="3"/>
  <c r="AU13" i="3"/>
  <c r="AQ13" i="3"/>
  <c r="AO13" i="3"/>
  <c r="AK13" i="3"/>
  <c r="AI13" i="3"/>
  <c r="AE13" i="3"/>
  <c r="AC13" i="3"/>
  <c r="Y13" i="3"/>
  <c r="W13" i="3"/>
  <c r="S13" i="3"/>
  <c r="Q13" i="3"/>
  <c r="M13" i="3"/>
  <c r="K13" i="3"/>
  <c r="G13" i="3"/>
  <c r="E13" i="3"/>
  <c r="BE12" i="3"/>
  <c r="BD12" i="3"/>
  <c r="BC12" i="3"/>
  <c r="BB12" i="3"/>
  <c r="BA12" i="3"/>
  <c r="AZ12" i="3"/>
  <c r="AW12" i="3"/>
  <c r="AU12" i="3"/>
  <c r="AQ12" i="3"/>
  <c r="AO12" i="3"/>
  <c r="AK12" i="3"/>
  <c r="AI12" i="3"/>
  <c r="AE12" i="3"/>
  <c r="AC12" i="3"/>
  <c r="Y12" i="3"/>
  <c r="W12" i="3"/>
  <c r="S12" i="3"/>
  <c r="Q12" i="3"/>
  <c r="M12" i="3"/>
  <c r="K12" i="3"/>
  <c r="G12" i="3"/>
  <c r="E12" i="3"/>
  <c r="BE11" i="3"/>
  <c r="BD11" i="3"/>
  <c r="BB11" i="3"/>
  <c r="BA11" i="3"/>
  <c r="AZ11" i="3"/>
  <c r="AK11" i="3"/>
  <c r="AI11" i="3"/>
  <c r="AE11" i="3"/>
  <c r="AC11" i="3"/>
  <c r="W11" i="3"/>
  <c r="S11" i="3"/>
  <c r="Q11" i="3"/>
  <c r="M11" i="3"/>
  <c r="K11" i="3"/>
  <c r="G11" i="3"/>
  <c r="E11" i="3"/>
  <c r="AY48" i="2"/>
  <c r="AS48" i="2"/>
  <c r="AM48" i="2"/>
  <c r="AG48" i="2"/>
  <c r="AA48" i="2"/>
  <c r="U48" i="2"/>
  <c r="O48" i="2"/>
  <c r="I48" i="2"/>
  <c r="AY47" i="2"/>
  <c r="AS47" i="2"/>
  <c r="AM47" i="2"/>
  <c r="AG47" i="2"/>
  <c r="AA47" i="2"/>
  <c r="U47" i="2"/>
  <c r="O47" i="2"/>
  <c r="I47" i="2"/>
  <c r="AY46" i="2"/>
  <c r="AS46" i="2"/>
  <c r="AM46" i="2"/>
  <c r="AG46" i="2"/>
  <c r="AA46" i="2"/>
  <c r="U46" i="2"/>
  <c r="O46" i="2"/>
  <c r="I46" i="2"/>
  <c r="AY45" i="2"/>
  <c r="AS45" i="2"/>
  <c r="AM45" i="2"/>
  <c r="AG45" i="2"/>
  <c r="AA45" i="2"/>
  <c r="U45" i="2"/>
  <c r="O45" i="2"/>
  <c r="I45" i="2"/>
  <c r="AY44" i="2"/>
  <c r="AS44" i="2"/>
  <c r="AM44" i="2"/>
  <c r="AG44" i="2"/>
  <c r="AA44" i="2"/>
  <c r="U44" i="2"/>
  <c r="O44" i="2"/>
  <c r="I44" i="2"/>
  <c r="AY43" i="2"/>
  <c r="AS43" i="2"/>
  <c r="AM43" i="2"/>
  <c r="AG43" i="2"/>
  <c r="AA43" i="2"/>
  <c r="U43" i="2"/>
  <c r="O43" i="2"/>
  <c r="I43" i="2"/>
  <c r="AY42" i="2"/>
  <c r="AS42" i="2"/>
  <c r="AM42" i="2"/>
  <c r="AG42" i="2"/>
  <c r="AA42" i="2"/>
  <c r="U42" i="2"/>
  <c r="O42" i="2"/>
  <c r="I42" i="2"/>
  <c r="AY41" i="2"/>
  <c r="AS41" i="2"/>
  <c r="AM41" i="2"/>
  <c r="AG41" i="2"/>
  <c r="AA41" i="2"/>
  <c r="U41" i="2"/>
  <c r="O41" i="2"/>
  <c r="I41" i="2"/>
  <c r="AY40" i="2"/>
  <c r="AS40" i="2"/>
  <c r="AM40" i="2"/>
  <c r="AG40" i="2"/>
  <c r="AA40" i="2"/>
  <c r="U40" i="2"/>
  <c r="O40" i="2"/>
  <c r="I40" i="2"/>
  <c r="AA39" i="2"/>
  <c r="U39" i="2"/>
  <c r="O39" i="2"/>
  <c r="I39" i="2"/>
  <c r="AY38" i="2"/>
  <c r="AS38" i="2"/>
  <c r="AM38" i="2"/>
  <c r="AG38" i="2"/>
  <c r="AA38" i="2"/>
  <c r="U38" i="2"/>
  <c r="O38" i="2"/>
  <c r="I38" i="2"/>
  <c r="AY37" i="2"/>
  <c r="AS37" i="2"/>
  <c r="AM37" i="2"/>
  <c r="AG37" i="2"/>
  <c r="AA37" i="2"/>
  <c r="U37" i="2"/>
  <c r="O37" i="2"/>
  <c r="I37" i="2"/>
  <c r="AY36" i="2"/>
  <c r="AS36" i="2"/>
  <c r="AM36" i="2"/>
  <c r="AG36" i="2"/>
  <c r="AA36" i="2"/>
  <c r="U36" i="2"/>
  <c r="O36" i="2"/>
  <c r="I36" i="2"/>
  <c r="AV31" i="2"/>
  <c r="AW31" i="2" s="1"/>
  <c r="AT31" i="2"/>
  <c r="AU31" i="2" s="1"/>
  <c r="AP31" i="2"/>
  <c r="AQ31" i="2" s="1"/>
  <c r="AN31" i="2"/>
  <c r="AO31" i="2" s="1"/>
  <c r="AJ31" i="2"/>
  <c r="AK31" i="2" s="1"/>
  <c r="AH31" i="2"/>
  <c r="AI31" i="2" s="1"/>
  <c r="AD31" i="2"/>
  <c r="AE31" i="2" s="1"/>
  <c r="AB31" i="2"/>
  <c r="AC31" i="2" s="1"/>
  <c r="X31" i="2"/>
  <c r="Y31" i="2" s="1"/>
  <c r="V31" i="2"/>
  <c r="W31" i="2" s="1"/>
  <c r="R31" i="2"/>
  <c r="S31" i="2" s="1"/>
  <c r="P31" i="2"/>
  <c r="Q31" i="2" s="1"/>
  <c r="L31" i="2"/>
  <c r="M31" i="2" s="1"/>
  <c r="J31" i="2"/>
  <c r="K31" i="2" s="1"/>
  <c r="F31" i="2"/>
  <c r="G31" i="2" s="1"/>
  <c r="D31" i="2"/>
  <c r="BE30" i="2"/>
  <c r="BC30" i="2"/>
  <c r="BB30" i="2"/>
  <c r="BA30" i="2"/>
  <c r="AZ30" i="2"/>
  <c r="AW30" i="2"/>
  <c r="AU30" i="2"/>
  <c r="AQ30" i="2"/>
  <c r="AO30" i="2"/>
  <c r="AK30" i="2"/>
  <c r="AI30" i="2"/>
  <c r="AE30" i="2"/>
  <c r="AC30" i="2"/>
  <c r="Y30" i="2"/>
  <c r="W30" i="2"/>
  <c r="S30" i="2"/>
  <c r="Q30" i="2"/>
  <c r="M30" i="2"/>
  <c r="K30" i="2"/>
  <c r="G30" i="2"/>
  <c r="E30" i="2"/>
  <c r="AX27" i="2"/>
  <c r="AV27" i="2"/>
  <c r="AT27" i="2"/>
  <c r="AR27" i="2"/>
  <c r="AP27" i="2"/>
  <c r="AN27" i="2"/>
  <c r="AL27" i="2"/>
  <c r="AJ27" i="2"/>
  <c r="AH27" i="2"/>
  <c r="AF27" i="2"/>
  <c r="AD27" i="2"/>
  <c r="AB27" i="2"/>
  <c r="Z27" i="2"/>
  <c r="X27" i="2"/>
  <c r="V27" i="2"/>
  <c r="T27" i="2"/>
  <c r="R27" i="2"/>
  <c r="P27" i="2"/>
  <c r="N27" i="2"/>
  <c r="L27" i="2"/>
  <c r="J27" i="2"/>
  <c r="H27" i="2"/>
  <c r="F27" i="2"/>
  <c r="D27" i="2"/>
  <c r="BE26" i="2"/>
  <c r="BD26" i="2"/>
  <c r="BC26" i="2"/>
  <c r="BB26" i="2"/>
  <c r="AZ26" i="2"/>
  <c r="AW26" i="2"/>
  <c r="AU26" i="2"/>
  <c r="AQ26" i="2"/>
  <c r="AO26" i="2"/>
  <c r="AK26" i="2"/>
  <c r="AI26" i="2"/>
  <c r="AE26" i="2"/>
  <c r="AC26" i="2"/>
  <c r="Y26" i="2"/>
  <c r="W26" i="2"/>
  <c r="S26" i="2"/>
  <c r="Q26" i="2"/>
  <c r="M26" i="2"/>
  <c r="K26" i="2"/>
  <c r="G26" i="2"/>
  <c r="E26" i="2"/>
  <c r="BE25" i="2"/>
  <c r="BD25" i="2"/>
  <c r="BC25" i="2"/>
  <c r="BB25" i="2"/>
  <c r="AZ25" i="2"/>
  <c r="AW25" i="2"/>
  <c r="AU25" i="2"/>
  <c r="AQ25" i="2"/>
  <c r="AO25" i="2"/>
  <c r="AK25" i="2"/>
  <c r="AI25" i="2"/>
  <c r="AE25" i="2"/>
  <c r="AC25" i="2"/>
  <c r="Y25" i="2"/>
  <c r="W25" i="2"/>
  <c r="S25" i="2"/>
  <c r="Q25" i="2"/>
  <c r="M25" i="2"/>
  <c r="K25" i="2"/>
  <c r="G25" i="2"/>
  <c r="E25" i="2"/>
  <c r="BE24" i="2"/>
  <c r="BD24" i="2"/>
  <c r="BC24" i="2"/>
  <c r="BB24" i="2"/>
  <c r="AZ24" i="2"/>
  <c r="AW24" i="2"/>
  <c r="AU24" i="2"/>
  <c r="AQ24" i="2"/>
  <c r="AO24" i="2"/>
  <c r="AK24" i="2"/>
  <c r="AI24" i="2"/>
  <c r="AE24" i="2"/>
  <c r="AC24" i="2"/>
  <c r="Y24" i="2"/>
  <c r="W24" i="2"/>
  <c r="S24" i="2"/>
  <c r="Q24" i="2"/>
  <c r="M24" i="2"/>
  <c r="K24" i="2"/>
  <c r="G24" i="2"/>
  <c r="E24" i="2"/>
  <c r="BE23" i="2"/>
  <c r="BD23" i="2"/>
  <c r="BC23" i="2"/>
  <c r="BB23" i="2"/>
  <c r="AZ23" i="2"/>
  <c r="AW23" i="2"/>
  <c r="AU23" i="2"/>
  <c r="AQ23" i="2"/>
  <c r="AO23" i="2"/>
  <c r="AK23" i="2"/>
  <c r="AI23" i="2"/>
  <c r="AE23" i="2"/>
  <c r="AC23" i="2"/>
  <c r="Y23" i="2"/>
  <c r="W23" i="2"/>
  <c r="S23" i="2"/>
  <c r="Q23" i="2"/>
  <c r="M23" i="2"/>
  <c r="K23" i="2"/>
  <c r="G23" i="2"/>
  <c r="E23" i="2"/>
  <c r="BE22" i="2"/>
  <c r="BD22" i="2"/>
  <c r="BC22" i="2"/>
  <c r="BB22" i="2"/>
  <c r="AZ22" i="2"/>
  <c r="AW22" i="2"/>
  <c r="AU22" i="2"/>
  <c r="AQ22" i="2"/>
  <c r="AO22" i="2"/>
  <c r="AK22" i="2"/>
  <c r="AI22" i="2"/>
  <c r="AE22" i="2"/>
  <c r="AC22" i="2"/>
  <c r="Y22" i="2"/>
  <c r="W22" i="2"/>
  <c r="S22" i="2"/>
  <c r="Q22" i="2"/>
  <c r="M22" i="2"/>
  <c r="K22" i="2"/>
  <c r="G22" i="2"/>
  <c r="E22" i="2"/>
  <c r="BE21" i="2"/>
  <c r="BD21" i="2"/>
  <c r="BC21" i="2"/>
  <c r="BB21" i="2"/>
  <c r="AZ21" i="2"/>
  <c r="AW21" i="2"/>
  <c r="AU21" i="2"/>
  <c r="AQ21" i="2"/>
  <c r="AO21" i="2"/>
  <c r="AK21" i="2"/>
  <c r="AI21" i="2"/>
  <c r="AE21" i="2"/>
  <c r="AC21" i="2"/>
  <c r="Y21" i="2"/>
  <c r="W21" i="2"/>
  <c r="S21" i="2"/>
  <c r="Q21" i="2"/>
  <c r="M21" i="2"/>
  <c r="K21" i="2"/>
  <c r="G21" i="2"/>
  <c r="E21" i="2"/>
  <c r="BE20" i="2"/>
  <c r="BD20" i="2"/>
  <c r="BC20" i="2"/>
  <c r="BB20" i="2"/>
  <c r="AZ20" i="2"/>
  <c r="AW20" i="2"/>
  <c r="AU20" i="2"/>
  <c r="AQ20" i="2"/>
  <c r="AO20" i="2"/>
  <c r="AK20" i="2"/>
  <c r="AI20" i="2"/>
  <c r="AE20" i="2"/>
  <c r="AC20" i="2"/>
  <c r="Y20" i="2"/>
  <c r="W20" i="2"/>
  <c r="S20" i="2"/>
  <c r="Q20" i="2"/>
  <c r="M20" i="2"/>
  <c r="K20" i="2"/>
  <c r="G20" i="2"/>
  <c r="E20" i="2"/>
  <c r="BE19" i="2"/>
  <c r="BD19" i="2"/>
  <c r="BC19" i="2"/>
  <c r="BB19" i="2"/>
  <c r="AZ19" i="2"/>
  <c r="AW19" i="2"/>
  <c r="AU19" i="2"/>
  <c r="AQ19" i="2"/>
  <c r="AO19" i="2"/>
  <c r="AK19" i="2"/>
  <c r="AI19" i="2"/>
  <c r="AE19" i="2"/>
  <c r="AC19" i="2"/>
  <c r="Y19" i="2"/>
  <c r="W19" i="2"/>
  <c r="S19" i="2"/>
  <c r="Q19" i="2"/>
  <c r="M19" i="2"/>
  <c r="K19" i="2"/>
  <c r="G19" i="2"/>
  <c r="E19" i="2"/>
  <c r="BE18" i="2"/>
  <c r="BD18" i="2"/>
  <c r="BC18" i="2"/>
  <c r="BB18" i="2"/>
  <c r="AZ18" i="2"/>
  <c r="AW18" i="2"/>
  <c r="AU18" i="2"/>
  <c r="AQ18" i="2"/>
  <c r="AO18" i="2"/>
  <c r="AK18" i="2"/>
  <c r="AI18" i="2"/>
  <c r="AE18" i="2"/>
  <c r="AC18" i="2"/>
  <c r="Y18" i="2"/>
  <c r="W18" i="2"/>
  <c r="S18" i="2"/>
  <c r="Q18" i="2"/>
  <c r="M18" i="2"/>
  <c r="K18" i="2"/>
  <c r="G18" i="2"/>
  <c r="E18" i="2"/>
  <c r="BE17" i="2"/>
  <c r="BD17" i="2"/>
  <c r="BC17" i="2"/>
  <c r="BB17" i="2"/>
  <c r="AZ17" i="2"/>
  <c r="AW17" i="2"/>
  <c r="AU17" i="2"/>
  <c r="AQ17" i="2"/>
  <c r="AO17" i="2"/>
  <c r="AK17" i="2"/>
  <c r="AI17" i="2"/>
  <c r="AE17" i="2"/>
  <c r="AC17" i="2"/>
  <c r="Y17" i="2"/>
  <c r="W17" i="2"/>
  <c r="S17" i="2"/>
  <c r="Q17" i="2"/>
  <c r="M17" i="2"/>
  <c r="K17" i="2"/>
  <c r="G17" i="2"/>
  <c r="E17" i="2"/>
  <c r="BE16" i="2"/>
  <c r="BD16" i="2"/>
  <c r="BC16" i="2"/>
  <c r="BB16" i="2"/>
  <c r="AZ16" i="2"/>
  <c r="AW16" i="2"/>
  <c r="AU16" i="2"/>
  <c r="AK16" i="2"/>
  <c r="AI16" i="2"/>
  <c r="AE16" i="2"/>
  <c r="AC16" i="2"/>
  <c r="Y16" i="2"/>
  <c r="W16" i="2"/>
  <c r="S16" i="2"/>
  <c r="Q16" i="2"/>
  <c r="M16" i="2"/>
  <c r="K16" i="2"/>
  <c r="G16" i="2"/>
  <c r="E16" i="2"/>
  <c r="BE15" i="2"/>
  <c r="BD15" i="2"/>
  <c r="BC15" i="2"/>
  <c r="BB15" i="2"/>
  <c r="AZ15" i="2"/>
  <c r="AW15" i="2"/>
  <c r="AU15" i="2"/>
  <c r="AO15" i="2"/>
  <c r="AK15" i="2"/>
  <c r="AI15" i="2"/>
  <c r="AE15" i="2"/>
  <c r="AC15" i="2"/>
  <c r="Y15" i="2"/>
  <c r="W15" i="2"/>
  <c r="S15" i="2"/>
  <c r="Q15" i="2"/>
  <c r="M15" i="2"/>
  <c r="K15" i="2"/>
  <c r="G15" i="2"/>
  <c r="E15" i="2"/>
  <c r="BE14" i="2"/>
  <c r="BD14" i="2"/>
  <c r="BC14" i="2"/>
  <c r="BB14" i="2"/>
  <c r="AZ14" i="2"/>
  <c r="AW14" i="2"/>
  <c r="AU14" i="2"/>
  <c r="AQ14" i="2"/>
  <c r="AO14" i="2"/>
  <c r="AK14" i="2"/>
  <c r="AI14" i="2"/>
  <c r="AE14" i="2"/>
  <c r="AC14" i="2"/>
  <c r="Y14" i="2"/>
  <c r="W14" i="2"/>
  <c r="S14" i="2"/>
  <c r="Q14" i="2"/>
  <c r="M14" i="2"/>
  <c r="K14" i="2"/>
  <c r="G14" i="2"/>
  <c r="E14" i="2"/>
  <c r="BE13" i="2"/>
  <c r="BD13" i="2"/>
  <c r="BC13" i="2"/>
  <c r="BB13" i="2"/>
  <c r="AZ13" i="2"/>
  <c r="AW13" i="2"/>
  <c r="AU13" i="2"/>
  <c r="AQ13" i="2"/>
  <c r="AO13" i="2"/>
  <c r="AK13" i="2"/>
  <c r="AI13" i="2"/>
  <c r="AE13" i="2"/>
  <c r="AC13" i="2"/>
  <c r="Y13" i="2"/>
  <c r="W13" i="2"/>
  <c r="S13" i="2"/>
  <c r="Q13" i="2"/>
  <c r="M13" i="2"/>
  <c r="K13" i="2"/>
  <c r="G13" i="2"/>
  <c r="E13" i="2"/>
  <c r="BE12" i="2"/>
  <c r="BD12" i="2"/>
  <c r="BB12" i="2"/>
  <c r="AZ12" i="2"/>
  <c r="AW12" i="2"/>
  <c r="AU12" i="2"/>
  <c r="AQ12" i="2"/>
  <c r="AO12" i="2"/>
  <c r="AK12" i="2"/>
  <c r="AI12" i="2"/>
  <c r="AE12" i="2"/>
  <c r="AC12" i="2"/>
  <c r="W12" i="2"/>
  <c r="S12" i="2"/>
  <c r="Q12" i="2"/>
  <c r="M12" i="2"/>
  <c r="K12" i="2"/>
  <c r="G12" i="2"/>
  <c r="E12" i="2"/>
  <c r="BE11" i="2"/>
  <c r="BD11" i="2"/>
  <c r="BC11" i="2"/>
  <c r="BB11" i="2"/>
  <c r="BA11" i="2"/>
  <c r="AZ11" i="2"/>
  <c r="AW11" i="2"/>
  <c r="AU11" i="2"/>
  <c r="AQ11" i="2"/>
  <c r="AO11" i="2"/>
  <c r="AK11" i="2"/>
  <c r="AI11" i="2"/>
  <c r="AE11" i="2"/>
  <c r="AC11" i="2"/>
  <c r="Y11" i="2"/>
  <c r="W11" i="2"/>
  <c r="S11" i="2"/>
  <c r="Q11" i="2"/>
  <c r="M11" i="2"/>
  <c r="K11" i="2"/>
  <c r="G11" i="2"/>
  <c r="E11" i="2"/>
  <c r="AY92" i="1"/>
  <c r="AS92" i="1"/>
  <c r="AM92" i="1"/>
  <c r="AG92" i="1"/>
  <c r="AA92" i="1"/>
  <c r="U92" i="1"/>
  <c r="O92" i="1"/>
  <c r="I92" i="1"/>
  <c r="AY91" i="1"/>
  <c r="AS91" i="1"/>
  <c r="AM91" i="1"/>
  <c r="AG91" i="1"/>
  <c r="AA91" i="1"/>
  <c r="U91" i="1"/>
  <c r="O91" i="1"/>
  <c r="I91" i="1"/>
  <c r="AY90" i="1"/>
  <c r="AS90" i="1"/>
  <c r="AM90" i="1"/>
  <c r="AG90" i="1"/>
  <c r="AA90" i="1"/>
  <c r="U90" i="1"/>
  <c r="O90" i="1"/>
  <c r="I90" i="1"/>
  <c r="AY89" i="1"/>
  <c r="AS89" i="1"/>
  <c r="AM89" i="1"/>
  <c r="AG89" i="1"/>
  <c r="AA89" i="1"/>
  <c r="U89" i="1"/>
  <c r="O89" i="1"/>
  <c r="I89" i="1"/>
  <c r="AY88" i="1"/>
  <c r="AS88" i="1"/>
  <c r="AM88" i="1"/>
  <c r="AG88" i="1"/>
  <c r="AA88" i="1"/>
  <c r="U88" i="1"/>
  <c r="O88" i="1"/>
  <c r="I88" i="1"/>
  <c r="AY87" i="1"/>
  <c r="AS87" i="1"/>
  <c r="AM87" i="1"/>
  <c r="AG87" i="1"/>
  <c r="AA87" i="1"/>
  <c r="U87" i="1"/>
  <c r="O87" i="1"/>
  <c r="I87" i="1"/>
  <c r="AY86" i="1"/>
  <c r="AS86" i="1"/>
  <c r="AM86" i="1"/>
  <c r="AG86" i="1"/>
  <c r="AA86" i="1"/>
  <c r="U86" i="1"/>
  <c r="O86" i="1"/>
  <c r="I86" i="1"/>
  <c r="AY85" i="1"/>
  <c r="AS85" i="1"/>
  <c r="AM85" i="1"/>
  <c r="AG85" i="1"/>
  <c r="AA85" i="1"/>
  <c r="U85" i="1"/>
  <c r="O85" i="1"/>
  <c r="I85" i="1"/>
  <c r="AY84" i="1"/>
  <c r="AS84" i="1"/>
  <c r="AM84" i="1"/>
  <c r="AG84" i="1"/>
  <c r="AA84" i="1"/>
  <c r="U84" i="1"/>
  <c r="O84" i="1"/>
  <c r="I84" i="1"/>
  <c r="AY83" i="1"/>
  <c r="AM83" i="1"/>
  <c r="AG83" i="1"/>
  <c r="AA83" i="1"/>
  <c r="U83" i="1"/>
  <c r="O83" i="1"/>
  <c r="I83" i="1"/>
  <c r="AY82" i="1"/>
  <c r="AS82" i="1"/>
  <c r="AM82" i="1"/>
  <c r="AG82" i="1"/>
  <c r="AA82" i="1"/>
  <c r="U82" i="1"/>
  <c r="O82" i="1"/>
  <c r="I82" i="1"/>
  <c r="AY81" i="1"/>
  <c r="AS81" i="1"/>
  <c r="AM81" i="1"/>
  <c r="AG81" i="1"/>
  <c r="AA81" i="1"/>
  <c r="U81" i="1"/>
  <c r="O81" i="1"/>
  <c r="I81" i="1"/>
  <c r="AY80" i="1"/>
  <c r="AS80" i="1"/>
  <c r="AM80" i="1"/>
  <c r="AG80" i="1"/>
  <c r="AA80" i="1"/>
  <c r="U80" i="1"/>
  <c r="O80" i="1"/>
  <c r="I80" i="1"/>
  <c r="AX73" i="1"/>
  <c r="AV73" i="1"/>
  <c r="AT73" i="1"/>
  <c r="AR73" i="1"/>
  <c r="AP73" i="1"/>
  <c r="AN73" i="1"/>
  <c r="AL73" i="1"/>
  <c r="AJ73" i="1"/>
  <c r="AH73" i="1"/>
  <c r="AF73" i="1"/>
  <c r="AD73" i="1"/>
  <c r="AB73" i="1"/>
  <c r="Z73" i="1"/>
  <c r="X73" i="1"/>
  <c r="V73" i="1"/>
  <c r="T73" i="1"/>
  <c r="R73" i="1"/>
  <c r="P73" i="1"/>
  <c r="N73" i="1"/>
  <c r="L73" i="1"/>
  <c r="J73" i="1"/>
  <c r="H73" i="1"/>
  <c r="F73" i="1"/>
  <c r="D73" i="1"/>
  <c r="AW72" i="1"/>
  <c r="AU72" i="1"/>
  <c r="AK72" i="1"/>
  <c r="AI72" i="1"/>
  <c r="AE72" i="1"/>
  <c r="AC72" i="1"/>
  <c r="Y72" i="1"/>
  <c r="W72" i="1"/>
  <c r="S72" i="1"/>
  <c r="Q72" i="1"/>
  <c r="M72" i="1"/>
  <c r="K72" i="1"/>
  <c r="G72" i="1"/>
  <c r="E72" i="1"/>
  <c r="BE71" i="1"/>
  <c r="BE73" i="1" s="1"/>
  <c r="BD71" i="1"/>
  <c r="BD73" i="1" s="1"/>
  <c r="BC71" i="1"/>
  <c r="BC73" i="1" s="1"/>
  <c r="BB71" i="1"/>
  <c r="BB73" i="1" s="1"/>
  <c r="BA71" i="1"/>
  <c r="BA73" i="1" s="1"/>
  <c r="AZ71" i="1"/>
  <c r="AZ73" i="1" s="1"/>
  <c r="AW71" i="1"/>
  <c r="AU71" i="1"/>
  <c r="AQ71" i="1"/>
  <c r="AQ73" i="1" s="1"/>
  <c r="AO71" i="1"/>
  <c r="AO73" i="1" s="1"/>
  <c r="AK71" i="1"/>
  <c r="AI71" i="1"/>
  <c r="AE71" i="1"/>
  <c r="AC71" i="1"/>
  <c r="Y71" i="1"/>
  <c r="W71" i="1"/>
  <c r="S71" i="1"/>
  <c r="Q71" i="1"/>
  <c r="M71" i="1"/>
  <c r="K71" i="1"/>
  <c r="G71" i="1"/>
  <c r="E71" i="1"/>
  <c r="BB69" i="1"/>
  <c r="AZ69" i="1"/>
  <c r="AV69" i="1"/>
  <c r="AT69" i="1"/>
  <c r="AP69" i="1"/>
  <c r="AN69" i="1"/>
  <c r="AJ69" i="1"/>
  <c r="AH69" i="1"/>
  <c r="AD69" i="1"/>
  <c r="AB69" i="1"/>
  <c r="X69" i="1"/>
  <c r="V69" i="1"/>
  <c r="R69" i="1"/>
  <c r="P69" i="1"/>
  <c r="L69" i="1"/>
  <c r="J69" i="1"/>
  <c r="F69" i="1"/>
  <c r="D69" i="1"/>
  <c r="BE68" i="1"/>
  <c r="BC68" i="1"/>
  <c r="BA68" i="1"/>
  <c r="AW68" i="1"/>
  <c r="AU68" i="1"/>
  <c r="AQ68" i="1"/>
  <c r="AO68" i="1"/>
  <c r="AK68" i="1"/>
  <c r="AI68" i="1"/>
  <c r="AE68" i="1"/>
  <c r="AC68" i="1"/>
  <c r="Y68" i="1"/>
  <c r="W68" i="1"/>
  <c r="S68" i="1"/>
  <c r="Q68" i="1"/>
  <c r="M68" i="1"/>
  <c r="K68" i="1"/>
  <c r="G68" i="1"/>
  <c r="E68" i="1"/>
  <c r="BE67" i="1"/>
  <c r="BC67" i="1"/>
  <c r="BA67" i="1"/>
  <c r="AW67" i="1"/>
  <c r="AU67" i="1"/>
  <c r="AQ67" i="1"/>
  <c r="AO67" i="1"/>
  <c r="AK67" i="1"/>
  <c r="AI67" i="1"/>
  <c r="AE67" i="1"/>
  <c r="AC67" i="1"/>
  <c r="Y67" i="1"/>
  <c r="W67" i="1"/>
  <c r="S67" i="1"/>
  <c r="Q67" i="1"/>
  <c r="M67" i="1"/>
  <c r="K67" i="1"/>
  <c r="G67" i="1"/>
  <c r="E67" i="1"/>
  <c r="BE66" i="1"/>
  <c r="BC66" i="1"/>
  <c r="BA66" i="1"/>
  <c r="AW66" i="1"/>
  <c r="AU66" i="1"/>
  <c r="AQ66" i="1"/>
  <c r="AO66" i="1"/>
  <c r="AK66" i="1"/>
  <c r="AI66" i="1"/>
  <c r="AE66" i="1"/>
  <c r="AC66" i="1"/>
  <c r="Y66" i="1"/>
  <c r="W66" i="1"/>
  <c r="S66" i="1"/>
  <c r="Q66" i="1"/>
  <c r="M66" i="1"/>
  <c r="K66" i="1"/>
  <c r="G66" i="1"/>
  <c r="E66" i="1"/>
  <c r="BE65" i="1"/>
  <c r="BC65" i="1"/>
  <c r="BA65" i="1"/>
  <c r="G65" i="1"/>
  <c r="AX63" i="1"/>
  <c r="AV63" i="1"/>
  <c r="AT63" i="1"/>
  <c r="AR63" i="1"/>
  <c r="AP63" i="1"/>
  <c r="AN63" i="1"/>
  <c r="AL63" i="1"/>
  <c r="AJ63" i="1"/>
  <c r="AH63" i="1"/>
  <c r="AF63" i="1"/>
  <c r="AD63" i="1"/>
  <c r="AB63" i="1"/>
  <c r="Z63" i="1"/>
  <c r="X63" i="1"/>
  <c r="V63" i="1"/>
  <c r="T63" i="1"/>
  <c r="R63" i="1"/>
  <c r="P63" i="1"/>
  <c r="N63" i="1"/>
  <c r="L63" i="1"/>
  <c r="J63" i="1"/>
  <c r="H63" i="1"/>
  <c r="F63" i="1"/>
  <c r="D63" i="1"/>
  <c r="BE62" i="1"/>
  <c r="BD62" i="1"/>
  <c r="BC62" i="1"/>
  <c r="BB62" i="1"/>
  <c r="BA62" i="1"/>
  <c r="AZ62" i="1"/>
  <c r="AW62" i="1"/>
  <c r="AU62" i="1"/>
  <c r="AQ62" i="1"/>
  <c r="AO62" i="1"/>
  <c r="AK62" i="1"/>
  <c r="AI62" i="1"/>
  <c r="AE62" i="1"/>
  <c r="AC62" i="1"/>
  <c r="Y62" i="1"/>
  <c r="W62" i="1"/>
  <c r="S62" i="1"/>
  <c r="Q62" i="1"/>
  <c r="M62" i="1"/>
  <c r="K62" i="1"/>
  <c r="G62" i="1"/>
  <c r="E62" i="1"/>
  <c r="BE61" i="1"/>
  <c r="BD61" i="1"/>
  <c r="BC61" i="1"/>
  <c r="BB61" i="1"/>
  <c r="BA61" i="1"/>
  <c r="AZ61" i="1"/>
  <c r="AW61" i="1"/>
  <c r="AU61" i="1"/>
  <c r="AQ61" i="1"/>
  <c r="AO61" i="1"/>
  <c r="AK61" i="1"/>
  <c r="AI61" i="1"/>
  <c r="AE61" i="1"/>
  <c r="AC61" i="1"/>
  <c r="Y61" i="1"/>
  <c r="W61" i="1"/>
  <c r="S61" i="1"/>
  <c r="Q61" i="1"/>
  <c r="M61" i="1"/>
  <c r="K61" i="1"/>
  <c r="G61" i="1"/>
  <c r="E61" i="1"/>
  <c r="BE60" i="1"/>
  <c r="BD60" i="1"/>
  <c r="BC60" i="1"/>
  <c r="BB60" i="1"/>
  <c r="BA60" i="1"/>
  <c r="AZ60" i="1"/>
  <c r="AW60" i="1"/>
  <c r="AU60" i="1"/>
  <c r="AQ60" i="1"/>
  <c r="AO60" i="1"/>
  <c r="AK60" i="1"/>
  <c r="AI60" i="1"/>
  <c r="AE60" i="1"/>
  <c r="AC60" i="1"/>
  <c r="Y60" i="1"/>
  <c r="W60" i="1"/>
  <c r="S60" i="1"/>
  <c r="Q60" i="1"/>
  <c r="M60" i="1"/>
  <c r="K60" i="1"/>
  <c r="G60" i="1"/>
  <c r="E60" i="1"/>
  <c r="BE59" i="1"/>
  <c r="BD59" i="1"/>
  <c r="BC59" i="1"/>
  <c r="BB59" i="1"/>
  <c r="BA59" i="1"/>
  <c r="AZ59" i="1"/>
  <c r="AW59" i="1"/>
  <c r="AU59" i="1"/>
  <c r="AQ59" i="1"/>
  <c r="AO59" i="1"/>
  <c r="AK59" i="1"/>
  <c r="AI59" i="1"/>
  <c r="AE59" i="1"/>
  <c r="AC59" i="1"/>
  <c r="Y59" i="1"/>
  <c r="W59" i="1"/>
  <c r="S59" i="1"/>
  <c r="Q59" i="1"/>
  <c r="M59" i="1"/>
  <c r="K59" i="1"/>
  <c r="G59" i="1"/>
  <c r="E59" i="1"/>
  <c r="BE58" i="1"/>
  <c r="BD58" i="1"/>
  <c r="BC58" i="1"/>
  <c r="BB58" i="1"/>
  <c r="BA58" i="1"/>
  <c r="AZ58" i="1"/>
  <c r="AW58" i="1"/>
  <c r="AU58" i="1"/>
  <c r="AQ58" i="1"/>
  <c r="AO58" i="1"/>
  <c r="AK58" i="1"/>
  <c r="AI58" i="1"/>
  <c r="AE58" i="1"/>
  <c r="AC58" i="1"/>
  <c r="Y58" i="1"/>
  <c r="W58" i="1"/>
  <c r="S58" i="1"/>
  <c r="Q58" i="1"/>
  <c r="M58" i="1"/>
  <c r="K58" i="1"/>
  <c r="G58" i="1"/>
  <c r="E58" i="1"/>
  <c r="BE57" i="1"/>
  <c r="BD57" i="1"/>
  <c r="BC57" i="1"/>
  <c r="BB57" i="1"/>
  <c r="BA57" i="1"/>
  <c r="AZ57" i="1"/>
  <c r="AW57" i="1"/>
  <c r="AU57" i="1"/>
  <c r="AQ57" i="1"/>
  <c r="AO57" i="1"/>
  <c r="AK57" i="1"/>
  <c r="AI57" i="1"/>
  <c r="AE57" i="1"/>
  <c r="AC57" i="1"/>
  <c r="Y57" i="1"/>
  <c r="W57" i="1"/>
  <c r="S57" i="1"/>
  <c r="Q57" i="1"/>
  <c r="M57" i="1"/>
  <c r="K57" i="1"/>
  <c r="G57" i="1"/>
  <c r="E57" i="1"/>
  <c r="BE56" i="1"/>
  <c r="BD56" i="1"/>
  <c r="BC56" i="1"/>
  <c r="BB56" i="1"/>
  <c r="BA56" i="1"/>
  <c r="AZ56" i="1"/>
  <c r="AW56" i="1"/>
  <c r="AU56" i="1"/>
  <c r="AQ56" i="1"/>
  <c r="AO56" i="1"/>
  <c r="AK56" i="1"/>
  <c r="AI56" i="1"/>
  <c r="AE56" i="1"/>
  <c r="AC56" i="1"/>
  <c r="Y56" i="1"/>
  <c r="W56" i="1"/>
  <c r="S56" i="1"/>
  <c r="Q56" i="1"/>
  <c r="M56" i="1"/>
  <c r="K56" i="1"/>
  <c r="G56" i="1"/>
  <c r="E56" i="1"/>
  <c r="BE55" i="1"/>
  <c r="BD55" i="1"/>
  <c r="BC55" i="1"/>
  <c r="BB55" i="1"/>
  <c r="BA55" i="1"/>
  <c r="AZ55" i="1"/>
  <c r="AW55" i="1"/>
  <c r="AU55" i="1"/>
  <c r="AQ55" i="1"/>
  <c r="AO55" i="1"/>
  <c r="AK55" i="1"/>
  <c r="AI55" i="1"/>
  <c r="AE55" i="1"/>
  <c r="AC55" i="1"/>
  <c r="Y55" i="1"/>
  <c r="W55" i="1"/>
  <c r="S55" i="1"/>
  <c r="Q55" i="1"/>
  <c r="M55" i="1"/>
  <c r="K55" i="1"/>
  <c r="G55" i="1"/>
  <c r="E55" i="1"/>
  <c r="BE54" i="1"/>
  <c r="BD54" i="1"/>
  <c r="BC54" i="1"/>
  <c r="BB54" i="1"/>
  <c r="BA54" i="1"/>
  <c r="AZ54" i="1"/>
  <c r="AW54" i="1"/>
  <c r="AU54" i="1"/>
  <c r="AQ54" i="1"/>
  <c r="AO54" i="1"/>
  <c r="AK54" i="1"/>
  <c r="AI54" i="1"/>
  <c r="AE54" i="1"/>
  <c r="AC54" i="1"/>
  <c r="Y54" i="1"/>
  <c r="W54" i="1"/>
  <c r="S54" i="1"/>
  <c r="Q54" i="1"/>
  <c r="M54" i="1"/>
  <c r="K54" i="1"/>
  <c r="G54" i="1"/>
  <c r="E54" i="1"/>
  <c r="BE53" i="1"/>
  <c r="BD53" i="1"/>
  <c r="BC53" i="1"/>
  <c r="BB53" i="1"/>
  <c r="BA53" i="1"/>
  <c r="AZ53" i="1"/>
  <c r="AW53" i="1"/>
  <c r="AU53" i="1"/>
  <c r="AQ53" i="1"/>
  <c r="AO53" i="1"/>
  <c r="AK53" i="1"/>
  <c r="AI53" i="1"/>
  <c r="AE53" i="1"/>
  <c r="AC53" i="1"/>
  <c r="Y53" i="1"/>
  <c r="W53" i="1"/>
  <c r="S53" i="1"/>
  <c r="Q53" i="1"/>
  <c r="M53" i="1"/>
  <c r="K53" i="1"/>
  <c r="G53" i="1"/>
  <c r="E53" i="1"/>
  <c r="BE52" i="1"/>
  <c r="BD52" i="1"/>
  <c r="BC52" i="1"/>
  <c r="BB52" i="1"/>
  <c r="BA52" i="1"/>
  <c r="AZ52" i="1"/>
  <c r="AW52" i="1"/>
  <c r="AU52" i="1"/>
  <c r="AQ52" i="1"/>
  <c r="AO52" i="1"/>
  <c r="AK52" i="1"/>
  <c r="AI52" i="1"/>
  <c r="AE52" i="1"/>
  <c r="AC52" i="1"/>
  <c r="Y52" i="1"/>
  <c r="W52" i="1"/>
  <c r="S52" i="1"/>
  <c r="Q52" i="1"/>
  <c r="M52" i="1"/>
  <c r="K52" i="1"/>
  <c r="E52" i="1"/>
  <c r="BD51" i="1"/>
  <c r="BB51" i="1"/>
  <c r="BA51" i="1"/>
  <c r="AZ51" i="1"/>
  <c r="AU51" i="1"/>
  <c r="AQ51" i="1"/>
  <c r="AO51" i="1"/>
  <c r="AI51" i="1"/>
  <c r="AE51" i="1"/>
  <c r="AC51" i="1"/>
  <c r="Y51" i="1"/>
  <c r="W51" i="1"/>
  <c r="S51" i="1"/>
  <c r="Q51" i="1"/>
  <c r="M51" i="1"/>
  <c r="K51" i="1"/>
  <c r="G51" i="1"/>
  <c r="E51" i="1"/>
  <c r="BE50" i="1"/>
  <c r="BD50" i="1"/>
  <c r="BC50" i="1"/>
  <c r="BB50" i="1"/>
  <c r="BA50" i="1"/>
  <c r="AZ50" i="1"/>
  <c r="AW50" i="1"/>
  <c r="AU50" i="1"/>
  <c r="AQ50" i="1"/>
  <c r="AO50" i="1"/>
  <c r="AK50" i="1"/>
  <c r="AI50" i="1"/>
  <c r="AE50" i="1"/>
  <c r="AC50" i="1"/>
  <c r="Y50" i="1"/>
  <c r="W50" i="1"/>
  <c r="S50" i="1"/>
  <c r="Q50" i="1"/>
  <c r="M50" i="1"/>
  <c r="K50" i="1"/>
  <c r="G50" i="1"/>
  <c r="E50" i="1"/>
  <c r="BE49" i="1"/>
  <c r="BD49" i="1"/>
  <c r="BC49" i="1"/>
  <c r="BB49" i="1"/>
  <c r="BA49" i="1"/>
  <c r="AZ49" i="1"/>
  <c r="AW49" i="1"/>
  <c r="AU49" i="1"/>
  <c r="AQ49" i="1"/>
  <c r="AO49" i="1"/>
  <c r="AK49" i="1"/>
  <c r="AI49" i="1"/>
  <c r="AE49" i="1"/>
  <c r="AC49" i="1"/>
  <c r="Y49" i="1"/>
  <c r="W49" i="1"/>
  <c r="S49" i="1"/>
  <c r="Q49" i="1"/>
  <c r="M49" i="1"/>
  <c r="K49" i="1"/>
  <c r="G49" i="1"/>
  <c r="E49" i="1"/>
  <c r="BE48" i="1"/>
  <c r="BD48" i="1"/>
  <c r="BC48" i="1"/>
  <c r="BB48" i="1"/>
  <c r="BA48" i="1"/>
  <c r="AZ48" i="1"/>
  <c r="AW48" i="1"/>
  <c r="AU48" i="1"/>
  <c r="AQ48" i="1"/>
  <c r="AO48" i="1"/>
  <c r="AK48" i="1"/>
  <c r="AI48" i="1"/>
  <c r="AE48" i="1"/>
  <c r="AC48" i="1"/>
  <c r="Y48" i="1"/>
  <c r="W48" i="1"/>
  <c r="S48" i="1"/>
  <c r="Q48" i="1"/>
  <c r="M48" i="1"/>
  <c r="K48" i="1"/>
  <c r="G48" i="1"/>
  <c r="E48" i="1"/>
  <c r="BE47" i="1"/>
  <c r="BD47" i="1"/>
  <c r="BC47" i="1"/>
  <c r="BB47" i="1"/>
  <c r="BA47" i="1"/>
  <c r="AZ47" i="1"/>
  <c r="AW47" i="1"/>
  <c r="AU47" i="1"/>
  <c r="AQ47" i="1"/>
  <c r="AO47" i="1"/>
  <c r="AK47" i="1"/>
  <c r="AI47" i="1"/>
  <c r="AE47" i="1"/>
  <c r="AC47" i="1"/>
  <c r="Y47" i="1"/>
  <c r="W47" i="1"/>
  <c r="S47" i="1"/>
  <c r="Q47" i="1"/>
  <c r="M47" i="1"/>
  <c r="K47" i="1"/>
  <c r="G47" i="1"/>
  <c r="E47" i="1"/>
  <c r="BE46" i="1"/>
  <c r="BD46" i="1"/>
  <c r="BC46" i="1"/>
  <c r="BB46" i="1"/>
  <c r="BA46" i="1"/>
  <c r="AZ46" i="1"/>
  <c r="AW46" i="1"/>
  <c r="AU46" i="1"/>
  <c r="AQ46" i="1"/>
  <c r="AO46" i="1"/>
  <c r="AK46" i="1"/>
  <c r="AI46" i="1"/>
  <c r="AE46" i="1"/>
  <c r="AC46" i="1"/>
  <c r="Y46" i="1"/>
  <c r="W46" i="1"/>
  <c r="S46" i="1"/>
  <c r="Q46" i="1"/>
  <c r="M46" i="1"/>
  <c r="K46" i="1"/>
  <c r="G46" i="1"/>
  <c r="E46" i="1"/>
  <c r="BE45" i="1"/>
  <c r="BD45" i="1"/>
  <c r="BC45" i="1"/>
  <c r="BB45" i="1"/>
  <c r="BA45" i="1"/>
  <c r="AZ45" i="1"/>
  <c r="AW45" i="1"/>
  <c r="AU45" i="1"/>
  <c r="AQ45" i="1"/>
  <c r="AO45" i="1"/>
  <c r="AK45" i="1"/>
  <c r="AI45" i="1"/>
  <c r="AE45" i="1"/>
  <c r="AC45" i="1"/>
  <c r="Y45" i="1"/>
  <c r="W45" i="1"/>
  <c r="S45" i="1"/>
  <c r="Q45" i="1"/>
  <c r="M45" i="1"/>
  <c r="K45" i="1"/>
  <c r="G45" i="1"/>
  <c r="E45" i="1"/>
  <c r="BE44" i="1"/>
  <c r="BD44" i="1"/>
  <c r="BC44" i="1"/>
  <c r="BB44" i="1"/>
  <c r="BA44" i="1"/>
  <c r="AZ44" i="1"/>
  <c r="AW44" i="1"/>
  <c r="AU44" i="1"/>
  <c r="AQ44" i="1"/>
  <c r="AO44" i="1"/>
  <c r="AK44" i="1"/>
  <c r="AI44" i="1"/>
  <c r="AE44" i="1"/>
  <c r="AC44" i="1"/>
  <c r="Y44" i="1"/>
  <c r="W44" i="1"/>
  <c r="S44" i="1"/>
  <c r="Q44" i="1"/>
  <c r="M44" i="1"/>
  <c r="K44" i="1"/>
  <c r="G44" i="1"/>
  <c r="E44" i="1"/>
  <c r="BE43" i="1"/>
  <c r="BD43" i="1"/>
  <c r="BC43" i="1"/>
  <c r="BB43" i="1"/>
  <c r="BA43" i="1"/>
  <c r="AZ43" i="1"/>
  <c r="AW43" i="1"/>
  <c r="AU43" i="1"/>
  <c r="AQ43" i="1"/>
  <c r="AO43" i="1"/>
  <c r="AK43" i="1"/>
  <c r="AI43" i="1"/>
  <c r="AE43" i="1"/>
  <c r="AC43" i="1"/>
  <c r="Y43" i="1"/>
  <c r="W43" i="1"/>
  <c r="S43" i="1"/>
  <c r="Q43" i="1"/>
  <c r="M43" i="1"/>
  <c r="K43" i="1"/>
  <c r="G43" i="1"/>
  <c r="E43" i="1"/>
  <c r="BE42" i="1"/>
  <c r="BD42" i="1"/>
  <c r="BC42" i="1"/>
  <c r="BB42" i="1"/>
  <c r="BA42" i="1"/>
  <c r="AZ42" i="1"/>
  <c r="AW42" i="1"/>
  <c r="AU42" i="1"/>
  <c r="AQ42" i="1"/>
  <c r="AO42" i="1"/>
  <c r="AK42" i="1"/>
  <c r="AI42" i="1"/>
  <c r="AE42" i="1"/>
  <c r="AC42" i="1"/>
  <c r="Y42" i="1"/>
  <c r="S42" i="1"/>
  <c r="Q42" i="1"/>
  <c r="M42" i="1"/>
  <c r="K42" i="1"/>
  <c r="G42" i="1"/>
  <c r="E42" i="1"/>
  <c r="BE41" i="1"/>
  <c r="BD41" i="1"/>
  <c r="BC41" i="1"/>
  <c r="BB41" i="1"/>
  <c r="BA41" i="1"/>
  <c r="AZ41" i="1"/>
  <c r="AW41" i="1"/>
  <c r="AU41" i="1"/>
  <c r="AQ41" i="1"/>
  <c r="AO41" i="1"/>
  <c r="AK41" i="1"/>
  <c r="AI41" i="1"/>
  <c r="AE41" i="1"/>
  <c r="AC41" i="1"/>
  <c r="Y41" i="1"/>
  <c r="W41" i="1"/>
  <c r="S41" i="1"/>
  <c r="Q41" i="1"/>
  <c r="M41" i="1"/>
  <c r="K41" i="1"/>
  <c r="G41" i="1"/>
  <c r="E41" i="1"/>
  <c r="BE40" i="1"/>
  <c r="BD40" i="1"/>
  <c r="BC40" i="1"/>
  <c r="BB40" i="1"/>
  <c r="BA40" i="1"/>
  <c r="AZ40" i="1"/>
  <c r="AW40" i="1"/>
  <c r="AU40" i="1"/>
  <c r="AQ40" i="1"/>
  <c r="AO40" i="1"/>
  <c r="AK40" i="1"/>
  <c r="AI40" i="1"/>
  <c r="AE40" i="1"/>
  <c r="AC40" i="1"/>
  <c r="Y40" i="1"/>
  <c r="W40" i="1"/>
  <c r="S40" i="1"/>
  <c r="Q40" i="1"/>
  <c r="M40" i="1"/>
  <c r="K40" i="1"/>
  <c r="G40" i="1"/>
  <c r="E40" i="1"/>
  <c r="BE39" i="1"/>
  <c r="BD39" i="1"/>
  <c r="BC39" i="1"/>
  <c r="BB39" i="1"/>
  <c r="BA39" i="1"/>
  <c r="AZ39" i="1"/>
  <c r="AW39" i="1"/>
  <c r="AU39" i="1"/>
  <c r="AQ39" i="1"/>
  <c r="AO39" i="1"/>
  <c r="AK39" i="1"/>
  <c r="AI39" i="1"/>
  <c r="AE39" i="1"/>
  <c r="AC39" i="1"/>
  <c r="Y39" i="1"/>
  <c r="W39" i="1"/>
  <c r="S39" i="1"/>
  <c r="Q39" i="1"/>
  <c r="M39" i="1"/>
  <c r="K39" i="1"/>
  <c r="G39" i="1"/>
  <c r="E39" i="1"/>
  <c r="BE38" i="1"/>
  <c r="BD38" i="1"/>
  <c r="BC38" i="1"/>
  <c r="BB38" i="1"/>
  <c r="BA38" i="1"/>
  <c r="AZ38" i="1"/>
  <c r="AW38" i="1"/>
  <c r="AU38" i="1"/>
  <c r="AQ38" i="1"/>
  <c r="AO38" i="1"/>
  <c r="AK38" i="1"/>
  <c r="AI38" i="1"/>
  <c r="AE38" i="1"/>
  <c r="AC38" i="1"/>
  <c r="Y38" i="1"/>
  <c r="W38" i="1"/>
  <c r="S38" i="1"/>
  <c r="Q38" i="1"/>
  <c r="M38" i="1"/>
  <c r="K38" i="1"/>
  <c r="BE37" i="1"/>
  <c r="BD37" i="1"/>
  <c r="BC37" i="1"/>
  <c r="BB37" i="1"/>
  <c r="BA37" i="1"/>
  <c r="AZ37" i="1"/>
  <c r="AW37" i="1"/>
  <c r="AU37" i="1"/>
  <c r="AQ37" i="1"/>
  <c r="AO37" i="1"/>
  <c r="AK37" i="1"/>
  <c r="AI37" i="1"/>
  <c r="AE37" i="1"/>
  <c r="AC37" i="1"/>
  <c r="Y37" i="1"/>
  <c r="W37" i="1"/>
  <c r="S37" i="1"/>
  <c r="Q37" i="1"/>
  <c r="M37" i="1"/>
  <c r="K37" i="1"/>
  <c r="G37" i="1"/>
  <c r="E37" i="1"/>
  <c r="BE36" i="1"/>
  <c r="BD36" i="1"/>
  <c r="BC36" i="1"/>
  <c r="BB36" i="1"/>
  <c r="BA36" i="1"/>
  <c r="AZ36" i="1"/>
  <c r="AW36" i="1"/>
  <c r="AU36" i="1"/>
  <c r="AQ36" i="1"/>
  <c r="AO36" i="1"/>
  <c r="AK36" i="1"/>
  <c r="AI36" i="1"/>
  <c r="AE36" i="1"/>
  <c r="AC36" i="1"/>
  <c r="Y36" i="1"/>
  <c r="W36" i="1"/>
  <c r="S36" i="1"/>
  <c r="Q36" i="1"/>
  <c r="M36" i="1"/>
  <c r="K36" i="1"/>
  <c r="G36" i="1"/>
  <c r="E36" i="1"/>
  <c r="BE35" i="1"/>
  <c r="BD35" i="1"/>
  <c r="BC35" i="1"/>
  <c r="BB35" i="1"/>
  <c r="BA35" i="1"/>
  <c r="AZ35" i="1"/>
  <c r="AW35" i="1"/>
  <c r="AU35" i="1"/>
  <c r="AQ35" i="1"/>
  <c r="AO35" i="1"/>
  <c r="AK35" i="1"/>
  <c r="AI35" i="1"/>
  <c r="AE35" i="1"/>
  <c r="AC35" i="1"/>
  <c r="Y35" i="1"/>
  <c r="W35" i="1"/>
  <c r="S35" i="1"/>
  <c r="Q35" i="1"/>
  <c r="M35" i="1"/>
  <c r="K35" i="1"/>
  <c r="G35" i="1"/>
  <c r="E35" i="1"/>
  <c r="BE34" i="1"/>
  <c r="BD34" i="1"/>
  <c r="BC34" i="1"/>
  <c r="BB34" i="1"/>
  <c r="BA34" i="1"/>
  <c r="AZ34" i="1"/>
  <c r="AW34" i="1"/>
  <c r="AU34" i="1"/>
  <c r="AQ34" i="1"/>
  <c r="AO34" i="1"/>
  <c r="AK34" i="1"/>
  <c r="AI34" i="1"/>
  <c r="AE34" i="1"/>
  <c r="AC34" i="1"/>
  <c r="Y34" i="1"/>
  <c r="W34" i="1"/>
  <c r="S34" i="1"/>
  <c r="Q34" i="1"/>
  <c r="M34" i="1"/>
  <c r="K34" i="1"/>
  <c r="G34" i="1"/>
  <c r="E34" i="1"/>
  <c r="BE33" i="1"/>
  <c r="BD33" i="1"/>
  <c r="BC33" i="1"/>
  <c r="BB33" i="1"/>
  <c r="BA33" i="1"/>
  <c r="AZ33" i="1"/>
  <c r="AW33" i="1"/>
  <c r="AU33" i="1"/>
  <c r="AQ33" i="1"/>
  <c r="AO33" i="1"/>
  <c r="AK33" i="1"/>
  <c r="AI33" i="1"/>
  <c r="AE33" i="1"/>
  <c r="AC33" i="1"/>
  <c r="Y33" i="1"/>
  <c r="W33" i="1"/>
  <c r="S33" i="1"/>
  <c r="Q33" i="1"/>
  <c r="M33" i="1"/>
  <c r="K33" i="1"/>
  <c r="G33" i="1"/>
  <c r="E33" i="1"/>
  <c r="BE32" i="1"/>
  <c r="BD32" i="1"/>
  <c r="BC32" i="1"/>
  <c r="BB32" i="1"/>
  <c r="BA32" i="1"/>
  <c r="AZ32" i="1"/>
  <c r="AW32" i="1"/>
  <c r="AU32" i="1"/>
  <c r="AQ32" i="1"/>
  <c r="AO32" i="1"/>
  <c r="AK32" i="1"/>
  <c r="AI32" i="1"/>
  <c r="AE32" i="1"/>
  <c r="AC32" i="1"/>
  <c r="Y32" i="1"/>
  <c r="W32" i="1"/>
  <c r="S32" i="1"/>
  <c r="Q32" i="1"/>
  <c r="M32" i="1"/>
  <c r="K32" i="1"/>
  <c r="G32" i="1"/>
  <c r="E32" i="1"/>
  <c r="BE31" i="1"/>
  <c r="BD31" i="1"/>
  <c r="BC31" i="1"/>
  <c r="BB31" i="1"/>
  <c r="BA31" i="1"/>
  <c r="AZ31" i="1"/>
  <c r="AW31" i="1"/>
  <c r="AU31" i="1"/>
  <c r="AQ31" i="1"/>
  <c r="AO31" i="1"/>
  <c r="AK31" i="1"/>
  <c r="AI31" i="1"/>
  <c r="AE31" i="1"/>
  <c r="AC31" i="1"/>
  <c r="Y31" i="1"/>
  <c r="W31" i="1"/>
  <c r="S31" i="1"/>
  <c r="Q31" i="1"/>
  <c r="M31" i="1"/>
  <c r="K31" i="1"/>
  <c r="G31" i="1"/>
  <c r="E31" i="1"/>
  <c r="BE30" i="1"/>
  <c r="BD30" i="1"/>
  <c r="BC30" i="1"/>
  <c r="BB30" i="1"/>
  <c r="BA30" i="1"/>
  <c r="AZ30" i="1"/>
  <c r="AW30" i="1"/>
  <c r="AU30" i="1"/>
  <c r="AQ30" i="1"/>
  <c r="AO30" i="1"/>
  <c r="AK30" i="1"/>
  <c r="AI30" i="1"/>
  <c r="AE30" i="1"/>
  <c r="AC30" i="1"/>
  <c r="Y30" i="1"/>
  <c r="W30" i="1"/>
  <c r="S30" i="1"/>
  <c r="Q30" i="1"/>
  <c r="M30" i="1"/>
  <c r="K30" i="1"/>
  <c r="G30" i="1"/>
  <c r="E30" i="1"/>
  <c r="BE29" i="1"/>
  <c r="BD29" i="1"/>
  <c r="BC29" i="1"/>
  <c r="BB29" i="1"/>
  <c r="BA29" i="1"/>
  <c r="AZ29" i="1"/>
  <c r="AW29" i="1"/>
  <c r="AU29" i="1"/>
  <c r="AQ29" i="1"/>
  <c r="AO29" i="1"/>
  <c r="AK29" i="1"/>
  <c r="AI29" i="1"/>
  <c r="AE29" i="1"/>
  <c r="AC29" i="1"/>
  <c r="Y29" i="1"/>
  <c r="W29" i="1"/>
  <c r="S29" i="1"/>
  <c r="Q29" i="1"/>
  <c r="M29" i="1"/>
  <c r="K29" i="1"/>
  <c r="BE28" i="1"/>
  <c r="BD28" i="1"/>
  <c r="BC28" i="1"/>
  <c r="BB28" i="1"/>
  <c r="BA28" i="1"/>
  <c r="AZ28" i="1"/>
  <c r="AW28" i="1"/>
  <c r="AU28" i="1"/>
  <c r="AQ28" i="1"/>
  <c r="AO28" i="1"/>
  <c r="AK28" i="1"/>
  <c r="AI28" i="1"/>
  <c r="AE28" i="1"/>
  <c r="AC28" i="1"/>
  <c r="Y28" i="1"/>
  <c r="W28" i="1"/>
  <c r="S28" i="1"/>
  <c r="Q28" i="1"/>
  <c r="M28" i="1"/>
  <c r="K28" i="1"/>
  <c r="G28" i="1"/>
  <c r="E28" i="1"/>
  <c r="BE27" i="1"/>
  <c r="BD27" i="1"/>
  <c r="BC27" i="1"/>
  <c r="BB27" i="1"/>
  <c r="BA27" i="1"/>
  <c r="AZ27" i="1"/>
  <c r="AW27" i="1"/>
  <c r="AU27" i="1"/>
  <c r="AQ27" i="1"/>
  <c r="AO27" i="1"/>
  <c r="AK27" i="1"/>
  <c r="AI27" i="1"/>
  <c r="AE27" i="1"/>
  <c r="AC27" i="1"/>
  <c r="Y27" i="1"/>
  <c r="W27" i="1"/>
  <c r="S27" i="1"/>
  <c r="Q27" i="1"/>
  <c r="M27" i="1"/>
  <c r="K27" i="1"/>
  <c r="G27" i="1"/>
  <c r="E27" i="1"/>
  <c r="BE26" i="1"/>
  <c r="BD26" i="1"/>
  <c r="BC26" i="1"/>
  <c r="BB26" i="1"/>
  <c r="BA26" i="1"/>
  <c r="AZ26" i="1"/>
  <c r="AW26" i="1"/>
  <c r="AU26" i="1"/>
  <c r="AQ26" i="1"/>
  <c r="AO26" i="1"/>
  <c r="AK26" i="1"/>
  <c r="AI26" i="1"/>
  <c r="AE26" i="1"/>
  <c r="AC26" i="1"/>
  <c r="Y26" i="1"/>
  <c r="W26" i="1"/>
  <c r="S26" i="1"/>
  <c r="Q26" i="1"/>
  <c r="M26" i="1"/>
  <c r="K26" i="1"/>
  <c r="G26" i="1"/>
  <c r="E26" i="1"/>
  <c r="BE25" i="1"/>
  <c r="BD25" i="1"/>
  <c r="BC25" i="1"/>
  <c r="BB25" i="1"/>
  <c r="BA25" i="1"/>
  <c r="AZ25" i="1"/>
  <c r="AW25" i="1"/>
  <c r="AU25" i="1"/>
  <c r="AQ25" i="1"/>
  <c r="AO25" i="1"/>
  <c r="AK25" i="1"/>
  <c r="AI25" i="1"/>
  <c r="AE25" i="1"/>
  <c r="AC25" i="1"/>
  <c r="Y25" i="1"/>
  <c r="W25" i="1"/>
  <c r="S25" i="1"/>
  <c r="Q25" i="1"/>
  <c r="M25" i="1"/>
  <c r="K25" i="1"/>
  <c r="G25" i="1"/>
  <c r="E25" i="1"/>
  <c r="BE24" i="1"/>
  <c r="BD24" i="1"/>
  <c r="BC24" i="1"/>
  <c r="BB24" i="1"/>
  <c r="BA24" i="1"/>
  <c r="AZ24" i="1"/>
  <c r="AW24" i="1"/>
  <c r="AU24" i="1"/>
  <c r="AQ24" i="1"/>
  <c r="AO24" i="1"/>
  <c r="AK24" i="1"/>
  <c r="AI24" i="1"/>
  <c r="AE24" i="1"/>
  <c r="AC24" i="1"/>
  <c r="Y24" i="1"/>
  <c r="W24" i="1"/>
  <c r="S24" i="1"/>
  <c r="Q24" i="1"/>
  <c r="M24" i="1"/>
  <c r="K24" i="1"/>
  <c r="G24" i="1"/>
  <c r="E24" i="1"/>
  <c r="BE23" i="1"/>
  <c r="BD23" i="1"/>
  <c r="BC23" i="1"/>
  <c r="BB23" i="1"/>
  <c r="BA23" i="1"/>
  <c r="AZ23" i="1"/>
  <c r="AW23" i="1"/>
  <c r="AU23" i="1"/>
  <c r="AQ23" i="1"/>
  <c r="AO23" i="1"/>
  <c r="AK23" i="1"/>
  <c r="AI23" i="1"/>
  <c r="AE23" i="1"/>
  <c r="AC23" i="1"/>
  <c r="Y23" i="1"/>
  <c r="W23" i="1"/>
  <c r="S23" i="1"/>
  <c r="Q23" i="1"/>
  <c r="M23" i="1"/>
  <c r="K23" i="1"/>
  <c r="G23" i="1"/>
  <c r="E23" i="1"/>
  <c r="BE22" i="1"/>
  <c r="BD22" i="1"/>
  <c r="BC22" i="1"/>
  <c r="BB22" i="1"/>
  <c r="BA22" i="1"/>
  <c r="AZ22" i="1"/>
  <c r="AW22" i="1"/>
  <c r="AU22" i="1"/>
  <c r="AQ22" i="1"/>
  <c r="AO22" i="1"/>
  <c r="AK22" i="1"/>
  <c r="AI22" i="1"/>
  <c r="AE22" i="1"/>
  <c r="AC22" i="1"/>
  <c r="Y22" i="1"/>
  <c r="W22" i="1"/>
  <c r="S22" i="1"/>
  <c r="Q22" i="1"/>
  <c r="M22" i="1"/>
  <c r="K22" i="1"/>
  <c r="G22" i="1"/>
  <c r="E22" i="1"/>
  <c r="BE21" i="1"/>
  <c r="BD21" i="1"/>
  <c r="BC21" i="1"/>
  <c r="BB21" i="1"/>
  <c r="BA21" i="1"/>
  <c r="AZ21" i="1"/>
  <c r="AW21" i="1"/>
  <c r="AU21" i="1"/>
  <c r="AQ21" i="1"/>
  <c r="AO21" i="1"/>
  <c r="AK21" i="1"/>
  <c r="AI21" i="1"/>
  <c r="AE21" i="1"/>
  <c r="AC21" i="1"/>
  <c r="Y21" i="1"/>
  <c r="W21" i="1"/>
  <c r="S21" i="1"/>
  <c r="Q21" i="1"/>
  <c r="M21" i="1"/>
  <c r="K21" i="1"/>
  <c r="G21" i="1"/>
  <c r="E21" i="1"/>
  <c r="BE20" i="1"/>
  <c r="BD20" i="1"/>
  <c r="BC20" i="1"/>
  <c r="BB20" i="1"/>
  <c r="BA20" i="1"/>
  <c r="AZ20" i="1"/>
  <c r="AW20" i="1"/>
  <c r="AU20" i="1"/>
  <c r="AQ20" i="1"/>
  <c r="AO20" i="1"/>
  <c r="AK20" i="1"/>
  <c r="AI20" i="1"/>
  <c r="AE20" i="1"/>
  <c r="Y20" i="1"/>
  <c r="W20" i="1"/>
  <c r="S20" i="1"/>
  <c r="Q20" i="1"/>
  <c r="M20" i="1"/>
  <c r="K20" i="1"/>
  <c r="G20" i="1"/>
  <c r="E20" i="1"/>
  <c r="BE19" i="1"/>
  <c r="BD19" i="1"/>
  <c r="BC19" i="1"/>
  <c r="BB19" i="1"/>
  <c r="BA19" i="1"/>
  <c r="AZ19" i="1"/>
  <c r="AW19" i="1"/>
  <c r="AU19" i="1"/>
  <c r="AQ19" i="1"/>
  <c r="AO19" i="1"/>
  <c r="AK19" i="1"/>
  <c r="AI19" i="1"/>
  <c r="AE19" i="1"/>
  <c r="AC19" i="1"/>
  <c r="Y19" i="1"/>
  <c r="W19" i="1"/>
  <c r="S19" i="1"/>
  <c r="Q19" i="1"/>
  <c r="M19" i="1"/>
  <c r="K19" i="1"/>
  <c r="G19" i="1"/>
  <c r="E19" i="1"/>
  <c r="BE18" i="1"/>
  <c r="BD18" i="1"/>
  <c r="BC18" i="1"/>
  <c r="BB18" i="1"/>
  <c r="BA18" i="1"/>
  <c r="AZ18" i="1"/>
  <c r="AW18" i="1"/>
  <c r="AU18" i="1"/>
  <c r="AQ18" i="1"/>
  <c r="AO18" i="1"/>
  <c r="AK18" i="1"/>
  <c r="AI18" i="1"/>
  <c r="AE18" i="1"/>
  <c r="AC18" i="1"/>
  <c r="Y18" i="1"/>
  <c r="W18" i="1"/>
  <c r="S18" i="1"/>
  <c r="Q18" i="1"/>
  <c r="M18" i="1"/>
  <c r="K18" i="1"/>
  <c r="G18" i="1"/>
  <c r="E18" i="1"/>
  <c r="BE17" i="1"/>
  <c r="BD17" i="1"/>
  <c r="BC17" i="1"/>
  <c r="BB17" i="1"/>
  <c r="BA17" i="1"/>
  <c r="AZ17" i="1"/>
  <c r="AW17" i="1"/>
  <c r="AU17" i="1"/>
  <c r="AQ17" i="1"/>
  <c r="AO17" i="1"/>
  <c r="AK17" i="1"/>
  <c r="AI17" i="1"/>
  <c r="AE17" i="1"/>
  <c r="AC17" i="1"/>
  <c r="Y17" i="1"/>
  <c r="W17" i="1"/>
  <c r="S17" i="1"/>
  <c r="Q17" i="1"/>
  <c r="M17" i="1"/>
  <c r="K17" i="1"/>
  <c r="G17" i="1"/>
  <c r="E17" i="1"/>
  <c r="BE16" i="1"/>
  <c r="BD16" i="1"/>
  <c r="BC16" i="1"/>
  <c r="BB16" i="1"/>
  <c r="BA16" i="1"/>
  <c r="AZ16" i="1"/>
  <c r="AW16" i="1"/>
  <c r="AU16" i="1"/>
  <c r="AQ16" i="1"/>
  <c r="AO16" i="1"/>
  <c r="AK16" i="1"/>
  <c r="AI16" i="1"/>
  <c r="AE16" i="1"/>
  <c r="AC16" i="1"/>
  <c r="Y16" i="1"/>
  <c r="W16" i="1"/>
  <c r="S16" i="1"/>
  <c r="Q16" i="1"/>
  <c r="M16" i="1"/>
  <c r="K16" i="1"/>
  <c r="G16" i="1"/>
  <c r="E16" i="1"/>
  <c r="BE15" i="1"/>
  <c r="BD15" i="1"/>
  <c r="BC15" i="1"/>
  <c r="BB15" i="1"/>
  <c r="BA15" i="1"/>
  <c r="AZ15" i="1"/>
  <c r="AW15" i="1"/>
  <c r="AU15" i="1"/>
  <c r="AQ15" i="1"/>
  <c r="AO15" i="1"/>
  <c r="AK15" i="1"/>
  <c r="AI15" i="1"/>
  <c r="AE15" i="1"/>
  <c r="AC15" i="1"/>
  <c r="Y15" i="1"/>
  <c r="W15" i="1"/>
  <c r="S15" i="1"/>
  <c r="Q15" i="1"/>
  <c r="M15" i="1"/>
  <c r="K15" i="1"/>
  <c r="G15" i="1"/>
  <c r="E15" i="1"/>
  <c r="BE14" i="1"/>
  <c r="BD14" i="1"/>
  <c r="BC14" i="1"/>
  <c r="BB14" i="1"/>
  <c r="BA14" i="1"/>
  <c r="AZ14" i="1"/>
  <c r="AW14" i="1"/>
  <c r="AU14" i="1"/>
  <c r="AQ14" i="1"/>
  <c r="AO14" i="1"/>
  <c r="AK14" i="1"/>
  <c r="AI14" i="1"/>
  <c r="AE14" i="1"/>
  <c r="AC14" i="1"/>
  <c r="Y14" i="1"/>
  <c r="W14" i="1"/>
  <c r="S14" i="1"/>
  <c r="Q14" i="1"/>
  <c r="M14" i="1"/>
  <c r="K14" i="1"/>
  <c r="G14" i="1"/>
  <c r="E14" i="1"/>
  <c r="BE13" i="1"/>
  <c r="BD13" i="1"/>
  <c r="BC13" i="1"/>
  <c r="BB13" i="1"/>
  <c r="BA13" i="1"/>
  <c r="AZ13" i="1"/>
  <c r="AW13" i="1"/>
  <c r="AU13" i="1"/>
  <c r="AQ13" i="1"/>
  <c r="AO13" i="1"/>
  <c r="AK13" i="1"/>
  <c r="AI13" i="1"/>
  <c r="AE13" i="1"/>
  <c r="AC13" i="1"/>
  <c r="Y13" i="1"/>
  <c r="W13" i="1"/>
  <c r="S13" i="1"/>
  <c r="Q13" i="1"/>
  <c r="M13" i="1"/>
  <c r="K13" i="1"/>
  <c r="G13" i="1"/>
  <c r="E13" i="1"/>
  <c r="BE12" i="1"/>
  <c r="BD12" i="1"/>
  <c r="BC12" i="1"/>
  <c r="BB12" i="1"/>
  <c r="BA12" i="1"/>
  <c r="AZ12" i="1"/>
  <c r="AW12" i="1"/>
  <c r="AU12" i="1"/>
  <c r="AQ12" i="1"/>
  <c r="AO12" i="1"/>
  <c r="AK12" i="1"/>
  <c r="AI12" i="1"/>
  <c r="AE12" i="1"/>
  <c r="AC12" i="1"/>
  <c r="Y12" i="1"/>
  <c r="W12" i="1"/>
  <c r="S12" i="1"/>
  <c r="Q12" i="1"/>
  <c r="M12" i="1"/>
  <c r="K12" i="1"/>
  <c r="G12" i="1"/>
  <c r="E12" i="1"/>
  <c r="BE11" i="1"/>
  <c r="BD11" i="1"/>
  <c r="BC11" i="1"/>
  <c r="BB11" i="1"/>
  <c r="BA11" i="1"/>
  <c r="AZ11" i="1"/>
  <c r="AW11" i="1"/>
  <c r="AU11" i="1"/>
  <c r="AQ11" i="1"/>
  <c r="AO11" i="1"/>
  <c r="AK11" i="1"/>
  <c r="AI11" i="1"/>
  <c r="AE11" i="1"/>
  <c r="AC11" i="1"/>
  <c r="Y11" i="1"/>
  <c r="W11" i="1"/>
  <c r="S11" i="1"/>
  <c r="Q11" i="1"/>
  <c r="G11" i="1"/>
  <c r="E11" i="1"/>
  <c r="BE10" i="1"/>
  <c r="BD10" i="1"/>
  <c r="BC10" i="1"/>
  <c r="BB10" i="1"/>
  <c r="BA10" i="1"/>
  <c r="AZ10" i="1"/>
  <c r="AW10" i="1"/>
  <c r="AU10" i="1"/>
  <c r="AQ10" i="1"/>
  <c r="AO10" i="1"/>
  <c r="AK10" i="1"/>
  <c r="AI10" i="1"/>
  <c r="AE10" i="1"/>
  <c r="AC10" i="1"/>
  <c r="Y10" i="1"/>
  <c r="W10" i="1"/>
  <c r="S10" i="1"/>
  <c r="Q10" i="1"/>
  <c r="M10" i="1"/>
  <c r="K10" i="1"/>
  <c r="G10" i="1"/>
  <c r="E10" i="1"/>
  <c r="BA9" i="1"/>
  <c r="BE81" i="1" l="1"/>
  <c r="BE82" i="1"/>
  <c r="BE83" i="1"/>
  <c r="U93" i="1"/>
  <c r="BE84" i="1"/>
  <c r="BE85" i="1"/>
  <c r="BE86" i="1"/>
  <c r="BE87" i="1"/>
  <c r="BE88" i="1"/>
  <c r="BE89" i="1"/>
  <c r="BE90" i="1"/>
  <c r="BE91" i="1"/>
  <c r="BE92" i="1"/>
  <c r="AA49" i="2"/>
  <c r="AS49" i="2"/>
  <c r="AS93" i="1"/>
  <c r="AM93" i="1"/>
  <c r="AA93" i="1"/>
  <c r="AY93" i="1"/>
  <c r="K25" i="3"/>
  <c r="S25" i="3"/>
  <c r="Y25" i="3"/>
  <c r="D74" i="1"/>
  <c r="D9" i="3" s="1"/>
  <c r="D26" i="3" s="1"/>
  <c r="D32" i="3" s="1"/>
  <c r="T74" i="1"/>
  <c r="T9" i="2" s="1"/>
  <c r="T28" i="2" s="1"/>
  <c r="K73" i="1"/>
  <c r="AI73" i="1"/>
  <c r="Z74" i="1"/>
  <c r="AP74" i="1"/>
  <c r="AP9" i="3" s="1"/>
  <c r="AP26" i="3" s="1"/>
  <c r="AP32" i="3" s="1"/>
  <c r="AQ32" i="3" s="1"/>
  <c r="H74" i="1"/>
  <c r="AF74" i="1"/>
  <c r="AF9" i="3" s="1"/>
  <c r="AF26" i="3" s="1"/>
  <c r="E73" i="1"/>
  <c r="Q73" i="1"/>
  <c r="AC73" i="1"/>
  <c r="S73" i="1"/>
  <c r="M25" i="3"/>
  <c r="BE25" i="3"/>
  <c r="P74" i="1"/>
  <c r="R74" i="1"/>
  <c r="R9" i="2" s="1"/>
  <c r="R28" i="2" s="1"/>
  <c r="R32" i="2" s="1"/>
  <c r="S32" i="2" s="1"/>
  <c r="BE38" i="3"/>
  <c r="BE39" i="3"/>
  <c r="BE40" i="3"/>
  <c r="BE42" i="3"/>
  <c r="BE45" i="3"/>
  <c r="BE46" i="3"/>
  <c r="AW25" i="3"/>
  <c r="AI25" i="3"/>
  <c r="BB25" i="3"/>
  <c r="BC25" i="3"/>
  <c r="BA31" i="3"/>
  <c r="J74" i="1"/>
  <c r="J9" i="3" s="1"/>
  <c r="J26" i="3" s="1"/>
  <c r="J32" i="3" s="1"/>
  <c r="K32" i="3" s="1"/>
  <c r="AH74" i="1"/>
  <c r="F74" i="1"/>
  <c r="F9" i="2" s="1"/>
  <c r="F28" i="2" s="1"/>
  <c r="F32" i="2" s="1"/>
  <c r="G32" i="2" s="1"/>
  <c r="N74" i="1"/>
  <c r="V74" i="1"/>
  <c r="V9" i="2" s="1"/>
  <c r="V28" i="2" s="1"/>
  <c r="V32" i="2" s="1"/>
  <c r="W32" i="2" s="1"/>
  <c r="AD74" i="1"/>
  <c r="AD9" i="3" s="1"/>
  <c r="AD26" i="3" s="1"/>
  <c r="AD32" i="3" s="1"/>
  <c r="AE32" i="3" s="1"/>
  <c r="AL74" i="1"/>
  <c r="AT74" i="1"/>
  <c r="G69" i="1"/>
  <c r="S69" i="1"/>
  <c r="AE69" i="1"/>
  <c r="AQ69" i="1"/>
  <c r="BC69" i="1"/>
  <c r="K69" i="1"/>
  <c r="W69" i="1"/>
  <c r="AI69" i="1"/>
  <c r="AU69" i="1"/>
  <c r="BE69" i="1"/>
  <c r="E69" i="1"/>
  <c r="Q69" i="1"/>
  <c r="AC69" i="1"/>
  <c r="AO69" i="1"/>
  <c r="BA69" i="1"/>
  <c r="M73" i="1"/>
  <c r="Y73" i="1"/>
  <c r="AK73" i="1"/>
  <c r="AW73" i="1"/>
  <c r="AB74" i="1"/>
  <c r="AB9" i="2" s="1"/>
  <c r="AB28" i="2" s="1"/>
  <c r="AB32" i="2" s="1"/>
  <c r="AC32" i="2" s="1"/>
  <c r="Q25" i="3"/>
  <c r="BA25" i="3"/>
  <c r="Q31" i="3"/>
  <c r="BE41" i="3"/>
  <c r="AC25" i="3"/>
  <c r="O49" i="3"/>
  <c r="AM49" i="3"/>
  <c r="E25" i="3"/>
  <c r="AE25" i="3"/>
  <c r="AQ25" i="3"/>
  <c r="AZ31" i="3"/>
  <c r="G27" i="2"/>
  <c r="S27" i="2"/>
  <c r="AE27" i="2"/>
  <c r="AQ27" i="2"/>
  <c r="BA27" i="2"/>
  <c r="BE27" i="2"/>
  <c r="M27" i="2"/>
  <c r="AZ27" i="2"/>
  <c r="AK27" i="2"/>
  <c r="BD27" i="2"/>
  <c r="AY49" i="2"/>
  <c r="AZ31" i="2"/>
  <c r="BC31" i="2"/>
  <c r="BC27" i="2"/>
  <c r="AU27" i="2"/>
  <c r="W27" i="2"/>
  <c r="BB31" i="2"/>
  <c r="BA31" i="2"/>
  <c r="U49" i="2"/>
  <c r="O49" i="2"/>
  <c r="K27" i="2"/>
  <c r="AI27" i="2"/>
  <c r="Y27" i="2"/>
  <c r="AW27" i="2"/>
  <c r="E31" i="2"/>
  <c r="AM49" i="2"/>
  <c r="BB27" i="2"/>
  <c r="E27" i="2"/>
  <c r="Q27" i="2"/>
  <c r="AC27" i="2"/>
  <c r="AO27" i="2"/>
  <c r="BE38" i="2"/>
  <c r="BE39" i="2"/>
  <c r="BE40" i="2"/>
  <c r="BE42" i="2"/>
  <c r="BE43" i="2"/>
  <c r="BE44" i="2"/>
  <c r="BE45" i="2"/>
  <c r="BE46" i="2"/>
  <c r="BE47" i="2"/>
  <c r="BE48" i="2"/>
  <c r="X74" i="1"/>
  <c r="AN74" i="1"/>
  <c r="AN9" i="2" s="1"/>
  <c r="AN28" i="2" s="1"/>
  <c r="AN32" i="2" s="1"/>
  <c r="AO32" i="2" s="1"/>
  <c r="AV74" i="1"/>
  <c r="AV9" i="2" s="1"/>
  <c r="AV28" i="2" s="1"/>
  <c r="AV32" i="2" s="1"/>
  <c r="AW32" i="2" s="1"/>
  <c r="W63" i="1"/>
  <c r="BB63" i="1"/>
  <c r="BB74" i="1" s="1"/>
  <c r="Q63" i="1"/>
  <c r="BC63" i="1"/>
  <c r="M69" i="1"/>
  <c r="AW69" i="1"/>
  <c r="AE73" i="1"/>
  <c r="K63" i="1"/>
  <c r="AI63" i="1"/>
  <c r="AU63" i="1"/>
  <c r="AO63" i="1"/>
  <c r="AE63" i="1"/>
  <c r="G63" i="1"/>
  <c r="AX74" i="1"/>
  <c r="Y69" i="1"/>
  <c r="AK69" i="1"/>
  <c r="G73" i="1"/>
  <c r="L74" i="1"/>
  <c r="AJ74" i="1"/>
  <c r="AR74" i="1"/>
  <c r="W73" i="1"/>
  <c r="AU73" i="1"/>
  <c r="BE80" i="1"/>
  <c r="I93" i="1"/>
  <c r="AG93" i="1"/>
  <c r="O93" i="1"/>
  <c r="E63" i="1"/>
  <c r="AC63" i="1"/>
  <c r="AZ63" i="1"/>
  <c r="AZ74" i="1" s="1"/>
  <c r="BD63" i="1"/>
  <c r="BD74" i="1" s="1"/>
  <c r="S63" i="1"/>
  <c r="AQ63" i="1"/>
  <c r="BA63" i="1"/>
  <c r="BE63" i="1"/>
  <c r="Y63" i="1"/>
  <c r="AW63" i="1"/>
  <c r="M63" i="1"/>
  <c r="AK63" i="1"/>
  <c r="I49" i="2"/>
  <c r="AG49" i="2"/>
  <c r="BE36" i="2"/>
  <c r="BE41" i="2"/>
  <c r="G25" i="3"/>
  <c r="BC31" i="3"/>
  <c r="M31" i="3"/>
  <c r="BB31" i="3"/>
  <c r="U49" i="3"/>
  <c r="AS49" i="3"/>
  <c r="BE43" i="3"/>
  <c r="BE44" i="3"/>
  <c r="BE37" i="2"/>
  <c r="W25" i="3"/>
  <c r="AK25" i="3"/>
  <c r="BD25" i="3"/>
  <c r="AU25" i="3"/>
  <c r="AA49" i="3"/>
  <c r="AY49" i="3"/>
  <c r="BE47" i="3"/>
  <c r="BE48" i="3"/>
  <c r="AO25" i="3"/>
  <c r="AZ25" i="3"/>
  <c r="I49" i="3"/>
  <c r="AG49" i="3"/>
  <c r="BE37" i="3"/>
  <c r="BE36" i="3"/>
  <c r="BE93" i="1" l="1"/>
  <c r="E32" i="3"/>
  <c r="Z9" i="2"/>
  <c r="Z28" i="2" s="1"/>
  <c r="R9" i="3"/>
  <c r="R26" i="3" s="1"/>
  <c r="R32" i="3" s="1"/>
  <c r="S32" i="3" s="1"/>
  <c r="F9" i="3"/>
  <c r="F26" i="3" s="1"/>
  <c r="F32" i="3" s="1"/>
  <c r="J9" i="2"/>
  <c r="J28" i="2" s="1"/>
  <c r="J32" i="2" s="1"/>
  <c r="K32" i="2" s="1"/>
  <c r="Z9" i="3"/>
  <c r="Z26" i="3" s="1"/>
  <c r="AP9" i="2"/>
  <c r="AP28" i="2" s="1"/>
  <c r="AP32" i="2" s="1"/>
  <c r="AQ32" i="2" s="1"/>
  <c r="AL9" i="2"/>
  <c r="AL28" i="2" s="1"/>
  <c r="AR9" i="2"/>
  <c r="AR28" i="2" s="1"/>
  <c r="T9" i="3"/>
  <c r="T26" i="3" s="1"/>
  <c r="AD9" i="2"/>
  <c r="AD28" i="2" s="1"/>
  <c r="AD32" i="2" s="1"/>
  <c r="AE32" i="2" s="1"/>
  <c r="H9" i="2"/>
  <c r="H28" i="2" s="1"/>
  <c r="D9" i="2"/>
  <c r="D28" i="2" s="1"/>
  <c r="D32" i="2" s="1"/>
  <c r="E32" i="2" s="1"/>
  <c r="V9" i="3"/>
  <c r="V26" i="3" s="1"/>
  <c r="V32" i="3" s="1"/>
  <c r="W32" i="3" s="1"/>
  <c r="AF9" i="2"/>
  <c r="AF28" i="2" s="1"/>
  <c r="AL9" i="3"/>
  <c r="AL26" i="3" s="1"/>
  <c r="AR9" i="3"/>
  <c r="AR26" i="3" s="1"/>
  <c r="AV9" i="3"/>
  <c r="AV26" i="3" s="1"/>
  <c r="AV32" i="3" s="1"/>
  <c r="AW32" i="3" s="1"/>
  <c r="E74" i="1"/>
  <c r="E9" i="3" s="1"/>
  <c r="E26" i="3" s="1"/>
  <c r="BC74" i="1"/>
  <c r="BC9" i="2" s="1"/>
  <c r="BC28" i="2" s="1"/>
  <c r="L9" i="2"/>
  <c r="L28" i="2" s="1"/>
  <c r="L32" i="2" s="1"/>
  <c r="H9" i="3"/>
  <c r="H26" i="3" s="1"/>
  <c r="X9" i="2"/>
  <c r="X28" i="2" s="1"/>
  <c r="X32" i="2" s="1"/>
  <c r="Y32" i="2" s="1"/>
  <c r="AB9" i="3"/>
  <c r="AB26" i="3" s="1"/>
  <c r="AB32" i="3" s="1"/>
  <c r="AC32" i="3" s="1"/>
  <c r="AN9" i="3"/>
  <c r="AN26" i="3" s="1"/>
  <c r="AN32" i="3" s="1"/>
  <c r="AO32" i="3" s="1"/>
  <c r="BA74" i="1"/>
  <c r="BA9" i="3" s="1"/>
  <c r="BA26" i="3" s="1"/>
  <c r="K74" i="1"/>
  <c r="AO74" i="1"/>
  <c r="AO9" i="3" s="1"/>
  <c r="AO26" i="3" s="1"/>
  <c r="Y74" i="1"/>
  <c r="Y9" i="3" s="1"/>
  <c r="Y26" i="3" s="1"/>
  <c r="AC74" i="1"/>
  <c r="AK74" i="1"/>
  <c r="AE74" i="1"/>
  <c r="P9" i="3"/>
  <c r="P26" i="3" s="1"/>
  <c r="P32" i="3" s="1"/>
  <c r="BE74" i="1"/>
  <c r="AJ9" i="2"/>
  <c r="AJ28" i="2" s="1"/>
  <c r="AJ32" i="2" s="1"/>
  <c r="AK32" i="2" s="1"/>
  <c r="AH9" i="3"/>
  <c r="AH26" i="3" s="1"/>
  <c r="AH32" i="3" s="1"/>
  <c r="AI32" i="3" s="1"/>
  <c r="P9" i="2"/>
  <c r="P28" i="2" s="1"/>
  <c r="P32" i="2" s="1"/>
  <c r="AJ9" i="3"/>
  <c r="AJ26" i="3" s="1"/>
  <c r="AJ32" i="3" s="1"/>
  <c r="AK32" i="3" s="1"/>
  <c r="AH9" i="2"/>
  <c r="AH28" i="2" s="1"/>
  <c r="AH32" i="2" s="1"/>
  <c r="AI32" i="2" s="1"/>
  <c r="S74" i="1"/>
  <c r="AX9" i="2"/>
  <c r="AX28" i="2" s="1"/>
  <c r="X9" i="3"/>
  <c r="X26" i="3" s="1"/>
  <c r="X32" i="3" s="1"/>
  <c r="Y32" i="3" s="1"/>
  <c r="AT9" i="2"/>
  <c r="AT28" i="2" s="1"/>
  <c r="AT32" i="2" s="1"/>
  <c r="AU32" i="2" s="1"/>
  <c r="N9" i="3"/>
  <c r="N26" i="3" s="1"/>
  <c r="AW74" i="1"/>
  <c r="AQ74" i="1"/>
  <c r="AQ9" i="2" s="1"/>
  <c r="AQ28" i="2" s="1"/>
  <c r="L9" i="3"/>
  <c r="L26" i="3" s="1"/>
  <c r="L32" i="3" s="1"/>
  <c r="G74" i="1"/>
  <c r="AI74" i="1"/>
  <c r="AI9" i="3" s="1"/>
  <c r="AI26" i="3" s="1"/>
  <c r="AX9" i="3"/>
  <c r="AX26" i="3" s="1"/>
  <c r="M74" i="1"/>
  <c r="M9" i="3" s="1"/>
  <c r="M26" i="3" s="1"/>
  <c r="AT9" i="3"/>
  <c r="AT26" i="3" s="1"/>
  <c r="AT32" i="3" s="1"/>
  <c r="AU32" i="3" s="1"/>
  <c r="N9" i="2"/>
  <c r="N28" i="2" s="1"/>
  <c r="BB9" i="3"/>
  <c r="BB26" i="3" s="1"/>
  <c r="Q74" i="1"/>
  <c r="BB9" i="2"/>
  <c r="BB28" i="2" s="1"/>
  <c r="W74" i="1"/>
  <c r="AU74" i="1"/>
  <c r="BE49" i="3"/>
  <c r="BE49" i="2"/>
  <c r="BD9" i="3"/>
  <c r="BD26" i="3" s="1"/>
  <c r="BD9" i="2"/>
  <c r="BD28" i="2" s="1"/>
  <c r="AZ9" i="3"/>
  <c r="AZ26" i="3" s="1"/>
  <c r="AZ9" i="2"/>
  <c r="AZ28" i="2" s="1"/>
  <c r="M32" i="2" l="1"/>
  <c r="BC32" i="2"/>
  <c r="BA32" i="3"/>
  <c r="Q32" i="3"/>
  <c r="Q32" i="2"/>
  <c r="BA32" i="2"/>
  <c r="BB32" i="3"/>
  <c r="G32" i="3"/>
  <c r="AZ32" i="3"/>
  <c r="M32" i="3"/>
  <c r="BC32" i="3"/>
  <c r="BA9" i="2"/>
  <c r="BA28" i="2" s="1"/>
  <c r="E9" i="2"/>
  <c r="E28" i="2" s="1"/>
  <c r="BE9" i="3"/>
  <c r="BE26" i="3" s="1"/>
  <c r="BC9" i="3"/>
  <c r="BC26" i="3" s="1"/>
  <c r="S9" i="2"/>
  <c r="S28" i="2" s="1"/>
  <c r="AC9" i="3"/>
  <c r="AC26" i="3" s="1"/>
  <c r="AC9" i="2"/>
  <c r="AC28" i="2" s="1"/>
  <c r="AW9" i="3"/>
  <c r="AW26" i="3" s="1"/>
  <c r="AW9" i="2"/>
  <c r="AW28" i="2" s="1"/>
  <c r="AQ9" i="3"/>
  <c r="AQ26" i="3" s="1"/>
  <c r="AK9" i="2"/>
  <c r="AK28" i="2" s="1"/>
  <c r="AK9" i="3"/>
  <c r="AK26" i="3" s="1"/>
  <c r="BE9" i="2"/>
  <c r="BE28" i="2" s="1"/>
  <c r="AZ32" i="2"/>
  <c r="AO9" i="2"/>
  <c r="AO28" i="2" s="1"/>
  <c r="Y9" i="2"/>
  <c r="Y28" i="2" s="1"/>
  <c r="K9" i="2"/>
  <c r="K28" i="2" s="1"/>
  <c r="K9" i="3"/>
  <c r="K26" i="3" s="1"/>
  <c r="M9" i="2"/>
  <c r="M28" i="2" s="1"/>
  <c r="S9" i="3"/>
  <c r="S26" i="3" s="1"/>
  <c r="BB32" i="2"/>
  <c r="AE9" i="3"/>
  <c r="AE26" i="3" s="1"/>
  <c r="AE9" i="2"/>
  <c r="AE28" i="2" s="1"/>
  <c r="G9" i="2"/>
  <c r="G28" i="2" s="1"/>
  <c r="G9" i="3"/>
  <c r="G26" i="3" s="1"/>
  <c r="Q9" i="2"/>
  <c r="Q28" i="2" s="1"/>
  <c r="Q9" i="3"/>
  <c r="Q26" i="3" s="1"/>
  <c r="AI9" i="2"/>
  <c r="AI28" i="2" s="1"/>
  <c r="AU9" i="2"/>
  <c r="AU28" i="2" s="1"/>
  <c r="AU9" i="3"/>
  <c r="AU26" i="3" s="1"/>
  <c r="W9" i="3"/>
  <c r="W26" i="3" s="1"/>
  <c r="W9" i="2"/>
  <c r="W28" i="2" s="1"/>
</calcChain>
</file>

<file path=xl/sharedStrings.xml><?xml version="1.0" encoding="utf-8"?>
<sst xmlns="http://schemas.openxmlformats.org/spreadsheetml/2006/main" count="1059" uniqueCount="268">
  <si>
    <t>1.</t>
  </si>
  <si>
    <t>2.</t>
  </si>
  <si>
    <t>3.</t>
  </si>
  <si>
    <t>4.</t>
  </si>
  <si>
    <t>5.</t>
  </si>
  <si>
    <t>6.</t>
  </si>
  <si>
    <t>7.</t>
  </si>
  <si>
    <t>8.</t>
  </si>
  <si>
    <t>VTKMA01</t>
  </si>
  <si>
    <t>K</t>
  </si>
  <si>
    <t>x</t>
  </si>
  <si>
    <t>ÉÉ</t>
  </si>
  <si>
    <t>Vadkerti Edit</t>
  </si>
  <si>
    <t>VTKMA02</t>
  </si>
  <si>
    <t>ÉK</t>
  </si>
  <si>
    <t>VTKMA61</t>
  </si>
  <si>
    <t>VTKMA73</t>
  </si>
  <si>
    <t>KV</t>
  </si>
  <si>
    <t>Hetesi Zsolt</t>
  </si>
  <si>
    <t>VTKMA03</t>
  </si>
  <si>
    <t>GYJ</t>
  </si>
  <si>
    <t>Keve Gábor</t>
  </si>
  <si>
    <t>VTKMA04</t>
  </si>
  <si>
    <t>Kozák Péter</t>
  </si>
  <si>
    <t>Salamon Endre</t>
  </si>
  <si>
    <t>VTKMA62</t>
  </si>
  <si>
    <t>VTKMA74</t>
  </si>
  <si>
    <t>VTKMA05</t>
  </si>
  <si>
    <t>Koch Dániel</t>
  </si>
  <si>
    <t>VTKMA63</t>
  </si>
  <si>
    <t>VTKMA75</t>
  </si>
  <si>
    <t>VTKMA06</t>
  </si>
  <si>
    <t>Bíró Tibor</t>
  </si>
  <si>
    <t>VTKMA76</t>
  </si>
  <si>
    <t>VTKMA64</t>
  </si>
  <si>
    <t>VTKMA07</t>
  </si>
  <si>
    <t>Karches Tamás</t>
  </si>
  <si>
    <t>VTKMA65</t>
  </si>
  <si>
    <t>VTKMA77</t>
  </si>
  <si>
    <t>Fekete Árpád</t>
  </si>
  <si>
    <t>VTKMA08</t>
  </si>
  <si>
    <t>VTKMA66</t>
  </si>
  <si>
    <t>VTKMA78</t>
  </si>
  <si>
    <t>VTKMA09</t>
  </si>
  <si>
    <t>Németh Zsolt</t>
  </si>
  <si>
    <t>VTKMA79</t>
  </si>
  <si>
    <t>Tamás Enikő Anna</t>
  </si>
  <si>
    <t>VTKMA67</t>
  </si>
  <si>
    <t>VTKMA10</t>
  </si>
  <si>
    <t>Kovács Péter</t>
  </si>
  <si>
    <t>VTKMA11</t>
  </si>
  <si>
    <t>VTKMA80</t>
  </si>
  <si>
    <t>VTKMA68</t>
  </si>
  <si>
    <t>VTKMA12</t>
  </si>
  <si>
    <t>Balatonyi László</t>
  </si>
  <si>
    <t>VTKMA69</t>
  </si>
  <si>
    <t>VTKMA81</t>
  </si>
  <si>
    <t>VTKMA13</t>
  </si>
  <si>
    <t>VTKMA70</t>
  </si>
  <si>
    <t>VTKMA14</t>
  </si>
  <si>
    <t>Korponai János</t>
  </si>
  <si>
    <t>VTKMA71</t>
  </si>
  <si>
    <t>Cimer Zsolt</t>
  </si>
  <si>
    <t>VTKMA15</t>
  </si>
  <si>
    <t>Fülöp Sándor</t>
  </si>
  <si>
    <t>VTKMA16</t>
  </si>
  <si>
    <t>Tóth László</t>
  </si>
  <si>
    <t>VTKMA17</t>
  </si>
  <si>
    <t>VTKMA18</t>
  </si>
  <si>
    <t>VTKMA19</t>
  </si>
  <si>
    <t>VTKMA20</t>
  </si>
  <si>
    <t>VTKMA21</t>
  </si>
  <si>
    <t>Lepsényi Ákos</t>
  </si>
  <si>
    <t>VTKMA22</t>
  </si>
  <si>
    <t>VTKMA23</t>
  </si>
  <si>
    <t>VTKMA24</t>
  </si>
  <si>
    <t>VTKMA25</t>
  </si>
  <si>
    <t>-</t>
  </si>
  <si>
    <t>VTKMA26</t>
  </si>
  <si>
    <t>VTKMA27</t>
  </si>
  <si>
    <t>VTKMA28</t>
  </si>
  <si>
    <t>VTKMA29</t>
  </si>
  <si>
    <t>X</t>
  </si>
  <si>
    <t>VTKMA30</t>
  </si>
  <si>
    <t>VTKMA31</t>
  </si>
  <si>
    <t>VTKMA32</t>
  </si>
  <si>
    <t>VTKMA33</t>
  </si>
  <si>
    <t>VTKMA34</t>
  </si>
  <si>
    <t>Knisz Judit</t>
  </si>
  <si>
    <t>VTKMA35</t>
  </si>
  <si>
    <t>VTKMA36</t>
  </si>
  <si>
    <t>VTKMA37</t>
  </si>
  <si>
    <t>Majer Fruzsina</t>
  </si>
  <si>
    <t>VTKMA38</t>
  </si>
  <si>
    <t>VTKMA39</t>
  </si>
  <si>
    <t>VTKMA40</t>
  </si>
  <si>
    <t>VTKMA41</t>
  </si>
  <si>
    <t>VTKMA42</t>
  </si>
  <si>
    <t>VTKMA43</t>
  </si>
  <si>
    <t>VTKMA44</t>
  </si>
  <si>
    <t>VTKMA45</t>
  </si>
  <si>
    <t>VTKMA46</t>
  </si>
  <si>
    <t>VTKMA47</t>
  </si>
  <si>
    <t>VTKMA48</t>
  </si>
  <si>
    <t>VTKMA49</t>
  </si>
  <si>
    <t>VTKMA50</t>
  </si>
  <si>
    <t>VTKMA51</t>
  </si>
  <si>
    <t>VTKMA52</t>
  </si>
  <si>
    <t>VTKMA53</t>
  </si>
  <si>
    <t>A</t>
  </si>
  <si>
    <t>VTKMA55</t>
  </si>
  <si>
    <t>VTKMA56</t>
  </si>
  <si>
    <t>VTKMA57</t>
  </si>
  <si>
    <t>Freyer Tamás</t>
  </si>
  <si>
    <t>VTKMA58</t>
  </si>
  <si>
    <t>VTKMA59</t>
  </si>
  <si>
    <t>VTKMA60</t>
  </si>
  <si>
    <t>Goda Zoltán</t>
  </si>
  <si>
    <t>Ficsor Johanna</t>
  </si>
  <si>
    <t>Orgoványi Péter</t>
  </si>
  <si>
    <t>Berger Ádám</t>
  </si>
  <si>
    <t>Liptay Zoltán Árpád</t>
  </si>
  <si>
    <t>Engi Zsuzsanna</t>
  </si>
  <si>
    <t>Kutassy Emese</t>
  </si>
  <si>
    <t>Pap Miklós</t>
  </si>
  <si>
    <t>VTKMA72A / VTKMA72B</t>
  </si>
  <si>
    <t>C</t>
  </si>
  <si>
    <t>NCS</t>
  </si>
  <si>
    <t>Biology</t>
  </si>
  <si>
    <t>DWSS</t>
  </si>
  <si>
    <t>DAES</t>
  </si>
  <si>
    <t>DRWM</t>
  </si>
  <si>
    <t>DWES</t>
  </si>
  <si>
    <t>DHE</t>
  </si>
  <si>
    <t>DWEP</t>
  </si>
  <si>
    <t>Physics for Civil Engineers</t>
  </si>
  <si>
    <t>Hydraulics 1.</t>
  </si>
  <si>
    <t>Hydrobiology</t>
  </si>
  <si>
    <t>Chemistry 1.</t>
  </si>
  <si>
    <t>Chemistry 2.</t>
  </si>
  <si>
    <t>Mathematics 1.</t>
  </si>
  <si>
    <t>Mathematics 2.</t>
  </si>
  <si>
    <t>Mathematics 3.</t>
  </si>
  <si>
    <t>Geology</t>
  </si>
  <si>
    <t>Ecology and engineering ecology</t>
  </si>
  <si>
    <t>Basic knowledge of water management</t>
  </si>
  <si>
    <t>EU knowledge</t>
  </si>
  <si>
    <t>Public administration and official duties</t>
  </si>
  <si>
    <t>Communication studies</t>
  </si>
  <si>
    <t>Enterprise management and economy 1.</t>
  </si>
  <si>
    <t>Enterprise management and economy 2.</t>
  </si>
  <si>
    <t>Micro- and macroeconomy</t>
  </si>
  <si>
    <t>Quality knowledge</t>
  </si>
  <si>
    <t>Security techniques, labour and fire safety</t>
  </si>
  <si>
    <t>Building Knowledge 1.</t>
  </si>
  <si>
    <t xml:space="preserve">Geodesy 1. </t>
  </si>
  <si>
    <t>Geotechnics</t>
  </si>
  <si>
    <t>Earthworks</t>
  </si>
  <si>
    <t>Mechanics</t>
  </si>
  <si>
    <t>Hydraulics 2.</t>
  </si>
  <si>
    <t>Hydrology 1.</t>
  </si>
  <si>
    <t>Hydrology 2.</t>
  </si>
  <si>
    <t>Engineering Drawing</t>
  </si>
  <si>
    <t>Settlement and region development</t>
  </si>
  <si>
    <t>Pedology and agricultural management</t>
  </si>
  <si>
    <t>Unit operation in environmental technologies</t>
  </si>
  <si>
    <t>Health protection, public health</t>
  </si>
  <si>
    <t>Environmental biotechnology</t>
  </si>
  <si>
    <t>Water chemistry</t>
  </si>
  <si>
    <t>Environmental chemistry</t>
  </si>
  <si>
    <t>Environmental state and impact analysis</t>
  </si>
  <si>
    <t>Protection against environmental hazards
and disasters</t>
  </si>
  <si>
    <t>Air Pollution Control</t>
  </si>
  <si>
    <t>Environmental studies and natural
conservation</t>
  </si>
  <si>
    <t>Water and soil quality management</t>
  </si>
  <si>
    <t>Measurements in water treatment and
hydroecology
hydroecology</t>
  </si>
  <si>
    <t>Noise, vibration and radiation protection</t>
  </si>
  <si>
    <t>Data Analysis for Environmental Science and 
Management</t>
  </si>
  <si>
    <t>Geoinformatics and remote sensing</t>
  </si>
  <si>
    <t>Informatics 1.</t>
  </si>
  <si>
    <t>Informatics 2.</t>
  </si>
  <si>
    <t>Informatics 3.</t>
  </si>
  <si>
    <t>Measurement technology and monitoring</t>
  </si>
  <si>
    <t>Energy Management</t>
  </si>
  <si>
    <t>Waste management</t>
  </si>
  <si>
    <t>Project planning and management</t>
  </si>
  <si>
    <t>Water and environment right</t>
  </si>
  <si>
    <t>Introduction to Mathematics</t>
  </si>
  <si>
    <t>Introduction to Physics</t>
  </si>
  <si>
    <t>Physical Education 1.</t>
  </si>
  <si>
    <t>Physical Education 2.</t>
  </si>
  <si>
    <t>Thesis 1.</t>
  </si>
  <si>
    <t>Thesis 2.</t>
  </si>
  <si>
    <t xml:space="preserve">LESSON, CREDIT AND EXAM PLAN </t>
  </si>
  <si>
    <t>BACHELOR'S DEGREE IN ENVIRONMENTAL ENGINEERING</t>
  </si>
  <si>
    <t>for full-time students</t>
  </si>
  <si>
    <t>valid from the academic year 2024/2025 onwards, in ascending order.</t>
  </si>
  <si>
    <t>Lecture</t>
  </si>
  <si>
    <t>Practice</t>
  </si>
  <si>
    <t>credits</t>
  </si>
  <si>
    <t>accounting</t>
  </si>
  <si>
    <t>weekly lessons</t>
  </si>
  <si>
    <t>semester lessons</t>
  </si>
  <si>
    <t>lecture + practice total lessons per week</t>
  </si>
  <si>
    <t>total</t>
  </si>
  <si>
    <t>semester</t>
  </si>
  <si>
    <t>RESPONSIBLE DEPARTMENT</t>
  </si>
  <si>
    <t>PERSON RESPONSIBLE FOR THE SUBJECT</t>
  </si>
  <si>
    <t>field of study/subject</t>
  </si>
  <si>
    <t>subject code</t>
  </si>
  <si>
    <t>nature of the subject</t>
  </si>
  <si>
    <t>Subjects of the core curriculum</t>
  </si>
  <si>
    <t>Total subjects of core curriculum</t>
  </si>
  <si>
    <t>Non-credit subject</t>
  </si>
  <si>
    <t>Total non-credit subject</t>
  </si>
  <si>
    <t>Subject of the thesis/dissertation</t>
  </si>
  <si>
    <t>Total thesis/dissertation subjects:</t>
  </si>
  <si>
    <t>ALL CURRICULAR LESSONS</t>
  </si>
  <si>
    <t>Signature (A)</t>
  </si>
  <si>
    <t>Report (B)</t>
  </si>
  <si>
    <t>Report (((subject of the final exam ((B (Z))))</t>
  </si>
  <si>
    <t>Mid-term rating (YY)</t>
  </si>
  <si>
    <t>Mid-term evaluation (((subject of final examination ((YY (Z)))</t>
  </si>
  <si>
    <t>Practice Ticket (GYJ)</t>
  </si>
  <si>
    <t>Practice Ticket (((final exam subject ((GYJ (Z)))</t>
  </si>
  <si>
    <t>Colloquium (K)</t>
  </si>
  <si>
    <t>Colloquium (((examination subject ((K (Z)))</t>
  </si>
  <si>
    <t>Basic Exam (AV)</t>
  </si>
  <si>
    <t>Advanced Exam (KV)</t>
  </si>
  <si>
    <t>Examination (SZG)</t>
  </si>
  <si>
    <t>Subject Examination (ZV)</t>
  </si>
  <si>
    <t>TOTAL SEMINAR REQUESTS:</t>
  </si>
  <si>
    <t>Summary of enquiries</t>
  </si>
  <si>
    <t>WATER MANAGEMENT SPECIALIZATION</t>
  </si>
  <si>
    <t>TOTAL SUBJECTS</t>
  </si>
  <si>
    <t>SUBJECTS OF THE SPECIALIZATION</t>
  </si>
  <si>
    <t>Riverbasin management</t>
  </si>
  <si>
    <t>Hydrometry field training</t>
  </si>
  <si>
    <t>Agricultural water utilization</t>
  </si>
  <si>
    <t>Urban water management 1.</t>
  </si>
  <si>
    <t>Urban water management 2.</t>
  </si>
  <si>
    <t>Protection, management and reconstruction
of wetlands</t>
  </si>
  <si>
    <t>Flood protection</t>
  </si>
  <si>
    <t>Hillside drainage</t>
  </si>
  <si>
    <t>Lowland drainage</t>
  </si>
  <si>
    <t>Protection of aquatic environment</t>
  </si>
  <si>
    <t>River management</t>
  </si>
  <si>
    <t>Elective 1.</t>
  </si>
  <si>
    <t>Elective 2.</t>
  </si>
  <si>
    <t>Elective 3.</t>
  </si>
  <si>
    <t>Elective 4.</t>
  </si>
  <si>
    <t>Elective 5.</t>
  </si>
  <si>
    <t>NON-CREDIT SUBJECTS</t>
  </si>
  <si>
    <t>TOTAL NON-CREDIT SUBJECTS</t>
  </si>
  <si>
    <t>Professional practice 1. and 2.</t>
  </si>
  <si>
    <t>6 WEEKS</t>
  </si>
  <si>
    <t>WATER SUPPLY AND SEVERAGE SPECIALIZATION</t>
  </si>
  <si>
    <t>Measurements in environmental technology</t>
  </si>
  <si>
    <t>Regional water management 1.</t>
  </si>
  <si>
    <t>Regional water management 2.</t>
  </si>
  <si>
    <t>Water utilities networks</t>
  </si>
  <si>
    <t>Water acquisition-water treatment</t>
  </si>
  <si>
    <t>Design and operation of wastewater
treatment</t>
  </si>
  <si>
    <t>Water and wastewater sludge treatment</t>
  </si>
  <si>
    <t>Water and wastewater treatment plants</t>
  </si>
  <si>
    <t>Water technology processes control</t>
  </si>
  <si>
    <t>TOTAL NON-CREDIT SUBJECTS:</t>
  </si>
  <si>
    <t>6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</si>
</sst>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\-??\ _F_t_-;_-@"/>
  </numFmts>
  <fonts count="21" x14ac:knownFonts="1">
    <font>
      <sz val="10"/>
      <color rgb="FF000000"/>
      <name val="Arial Narrow"/>
    </font>
    <font>
      <sz val="10"/>
      <color theme="1"/>
      <name val="Arial ce"/>
    </font>
    <font>
      <sz val="12"/>
      <color theme="1"/>
      <name val="Arial Narrow"/>
      <family val="2"/>
      <charset val="238"/>
    </font>
    <font>
      <sz val="11"/>
      <color theme="1"/>
      <name val="Arial ce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CE"/>
      <family val="2"/>
      <charset val="238"/>
    </font>
    <font>
      <b/>
      <sz val="1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Arial ce"/>
      <charset val="238"/>
    </font>
    <font>
      <b/>
      <sz val="11"/>
      <name val="Verdana"/>
      <family val="2"/>
      <charset val="238"/>
    </font>
    <font>
      <b/>
      <i/>
      <sz val="10"/>
      <name val="Verdana"/>
      <family val="2"/>
      <charset val="238"/>
    </font>
    <font>
      <sz val="11"/>
      <color rgb="FF000000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ABF8F"/>
        <bgColor rgb="FFFABF8F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F0000"/>
      </patternFill>
    </fill>
    <fill>
      <patternFill patternType="solid">
        <fgColor indexed="42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1"/>
  </cellStyleXfs>
  <cellXfs count="1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4" fillId="0" borderId="2" xfId="0" applyFont="1" applyBorder="1" applyAlignment="1">
      <alignment horizontal="center"/>
    </xf>
    <xf numFmtId="0" fontId="14" fillId="6" borderId="2" xfId="0" applyFont="1" applyFill="1" applyBorder="1"/>
    <xf numFmtId="0" fontId="13" fillId="0" borderId="2" xfId="0" applyFont="1" applyBorder="1"/>
    <xf numFmtId="0" fontId="14" fillId="4" borderId="2" xfId="0" applyFont="1" applyFill="1" applyBorder="1" applyAlignment="1">
      <alignment horizontal="left"/>
    </xf>
    <xf numFmtId="0" fontId="14" fillId="4" borderId="2" xfId="0" applyFont="1" applyFill="1" applyBorder="1"/>
    <xf numFmtId="0" fontId="10" fillId="4" borderId="2" xfId="0" applyFont="1" applyFill="1" applyBorder="1" applyAlignment="1">
      <alignment horizontal="center"/>
    </xf>
    <xf numFmtId="1" fontId="10" fillId="4" borderId="2" xfId="0" applyNumberFormat="1" applyFont="1" applyFill="1" applyBorder="1" applyAlignment="1">
      <alignment horizontal="center"/>
    </xf>
    <xf numFmtId="0" fontId="14" fillId="2" borderId="2" xfId="0" applyFont="1" applyFill="1" applyBorder="1"/>
    <xf numFmtId="1" fontId="10" fillId="2" borderId="2" xfId="0" applyNumberFormat="1" applyFont="1" applyFill="1" applyBorder="1" applyAlignment="1">
      <alignment horizontal="center"/>
    </xf>
    <xf numFmtId="1" fontId="12" fillId="2" borderId="2" xfId="0" applyNumberFormat="1" applyFont="1" applyFill="1" applyBorder="1" applyAlignment="1">
      <alignment horizontal="center"/>
    </xf>
    <xf numFmtId="0" fontId="10" fillId="2" borderId="2" xfId="0" applyFont="1" applyFill="1" applyBorder="1"/>
    <xf numFmtId="0" fontId="14" fillId="2" borderId="2" xfId="0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17" fillId="0" borderId="0" xfId="0" applyFont="1"/>
    <xf numFmtId="0" fontId="4" fillId="0" borderId="0" xfId="0" applyFont="1"/>
    <xf numFmtId="0" fontId="9" fillId="0" borderId="0" xfId="0" applyFont="1"/>
    <xf numFmtId="0" fontId="7" fillId="0" borderId="2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 vertical="center" shrinkToFit="1"/>
    </xf>
    <xf numFmtId="0" fontId="9" fillId="0" borderId="2" xfId="1" applyFont="1" applyBorder="1"/>
    <xf numFmtId="1" fontId="7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" fontId="14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/>
    <xf numFmtId="0" fontId="7" fillId="9" borderId="2" xfId="0" applyFont="1" applyFill="1" applyBorder="1" applyAlignment="1">
      <alignment horizontal="center" vertical="center"/>
    </xf>
    <xf numFmtId="1" fontId="7" fillId="9" borderId="2" xfId="0" applyNumberFormat="1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vertical="center"/>
    </xf>
    <xf numFmtId="0" fontId="9" fillId="10" borderId="2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1" fontId="9" fillId="10" borderId="2" xfId="0" applyNumberFormat="1" applyFont="1" applyFill="1" applyBorder="1" applyAlignment="1">
      <alignment horizontal="center"/>
    </xf>
    <xf numFmtId="1" fontId="7" fillId="10" borderId="2" xfId="0" applyNumberFormat="1" applyFont="1" applyFill="1" applyBorder="1" applyAlignment="1">
      <alignment horizontal="center"/>
    </xf>
    <xf numFmtId="0" fontId="9" fillId="10" borderId="2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center" vertical="center" wrapText="1"/>
    </xf>
    <xf numFmtId="0" fontId="14" fillId="10" borderId="2" xfId="0" applyFont="1" applyFill="1" applyBorder="1"/>
    <xf numFmtId="1" fontId="14" fillId="10" borderId="2" xfId="0" applyNumberFormat="1" applyFont="1" applyFill="1" applyBorder="1" applyAlignment="1">
      <alignment horizontal="center"/>
    </xf>
    <xf numFmtId="1" fontId="14" fillId="10" borderId="2" xfId="0" applyNumberFormat="1" applyFont="1" applyFill="1" applyBorder="1"/>
    <xf numFmtId="0" fontId="14" fillId="10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10" borderId="2" xfId="0" applyFont="1" applyFill="1" applyBorder="1"/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/>
    <xf numFmtId="0" fontId="10" fillId="2" borderId="2" xfId="0" applyFont="1" applyFill="1" applyBorder="1" applyAlignment="1">
      <alignment horizontal="center"/>
    </xf>
    <xf numFmtId="0" fontId="9" fillId="0" borderId="2" xfId="0" applyFont="1" applyFill="1" applyBorder="1"/>
    <xf numFmtId="0" fontId="9" fillId="8" borderId="2" xfId="1" applyFont="1" applyFill="1" applyBorder="1"/>
    <xf numFmtId="0" fontId="9" fillId="8" borderId="25" xfId="1" applyFont="1" applyFill="1" applyBorder="1"/>
    <xf numFmtId="0" fontId="14" fillId="0" borderId="2" xfId="0" applyFont="1" applyBorder="1" applyAlignment="1">
      <alignment horizontal="left" vertical="center" wrapText="1"/>
    </xf>
    <xf numFmtId="0" fontId="9" fillId="0" borderId="2" xfId="0" applyFont="1" applyBorder="1"/>
    <xf numFmtId="0" fontId="7" fillId="10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10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2" xfId="0" applyFont="1" applyFill="1" applyBorder="1"/>
    <xf numFmtId="0" fontId="10" fillId="2" borderId="2" xfId="0" applyFont="1" applyFill="1" applyBorder="1" applyAlignment="1">
      <alignment horizontal="center"/>
    </xf>
    <xf numFmtId="0" fontId="14" fillId="0" borderId="2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8" fillId="0" borderId="1" xfId="1" applyFont="1" applyAlignment="1">
      <alignment horizontal="center" vertical="center"/>
    </xf>
    <xf numFmtId="0" fontId="18" fillId="0" borderId="1" xfId="1" applyFont="1" applyAlignment="1" applyProtection="1">
      <alignment horizontal="center" vertical="center"/>
      <protection locked="0"/>
    </xf>
    <xf numFmtId="0" fontId="7" fillId="9" borderId="3" xfId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/>
    </xf>
    <xf numFmtId="0" fontId="14" fillId="5" borderId="7" xfId="0" applyFont="1" applyFill="1" applyBorder="1"/>
    <xf numFmtId="0" fontId="9" fillId="5" borderId="8" xfId="0" applyFont="1" applyFill="1" applyBorder="1" applyAlignment="1">
      <alignment vertical="center"/>
    </xf>
    <xf numFmtId="0" fontId="14" fillId="0" borderId="7" xfId="0" applyFont="1" applyBorder="1"/>
    <xf numFmtId="0" fontId="14" fillId="5" borderId="2" xfId="0" applyFont="1" applyFill="1" applyBorder="1" applyAlignment="1">
      <alignment vertical="center"/>
    </xf>
    <xf numFmtId="0" fontId="14" fillId="5" borderId="2" xfId="0" applyFont="1" applyFill="1" applyBorder="1"/>
    <xf numFmtId="0" fontId="14" fillId="5" borderId="9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vertical="center" wrapText="1"/>
    </xf>
    <xf numFmtId="0" fontId="9" fillId="0" borderId="27" xfId="0" applyFont="1" applyBorder="1"/>
    <xf numFmtId="0" fontId="7" fillId="8" borderId="18" xfId="1" applyFont="1" applyFill="1" applyBorder="1" applyAlignment="1">
      <alignment horizontal="center" vertical="center" textRotation="90"/>
    </xf>
    <xf numFmtId="0" fontId="7" fillId="8" borderId="19" xfId="1" applyFont="1" applyFill="1" applyBorder="1" applyAlignment="1">
      <alignment horizontal="center" vertical="center" textRotation="90"/>
    </xf>
    <xf numFmtId="0" fontId="7" fillId="8" borderId="17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textRotation="90"/>
    </xf>
    <xf numFmtId="0" fontId="7" fillId="8" borderId="14" xfId="1" applyFont="1" applyFill="1" applyBorder="1" applyAlignment="1">
      <alignment horizontal="center" textRotation="90" wrapText="1"/>
    </xf>
    <xf numFmtId="0" fontId="19" fillId="8" borderId="16" xfId="1" applyFont="1" applyFill="1" applyBorder="1" applyAlignment="1">
      <alignment horizontal="center" textRotation="90" wrapText="1"/>
    </xf>
    <xf numFmtId="0" fontId="7" fillId="8" borderId="15" xfId="1" applyFont="1" applyFill="1" applyBorder="1" applyAlignment="1">
      <alignment horizontal="center" textRotation="90" wrapText="1"/>
    </xf>
    <xf numFmtId="0" fontId="7" fillId="8" borderId="13" xfId="1" applyFont="1" applyFill="1" applyBorder="1" applyAlignment="1">
      <alignment horizontal="center" textRotation="90"/>
    </xf>
    <xf numFmtId="0" fontId="7" fillId="8" borderId="13" xfId="1" applyFont="1" applyFill="1" applyBorder="1" applyAlignment="1">
      <alignment horizontal="center" textRotation="90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 vertical="center"/>
    </xf>
    <xf numFmtId="1" fontId="10" fillId="2" borderId="2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/>
    <xf numFmtId="0" fontId="14" fillId="5" borderId="32" xfId="0" applyFont="1" applyFill="1" applyBorder="1"/>
    <xf numFmtId="0" fontId="14" fillId="5" borderId="33" xfId="0" applyFont="1" applyFill="1" applyBorder="1"/>
    <xf numFmtId="0" fontId="14" fillId="5" borderId="33" xfId="0" applyFont="1" applyFill="1" applyBorder="1" applyAlignment="1"/>
    <xf numFmtId="0" fontId="7" fillId="8" borderId="28" xfId="1" applyFont="1" applyFill="1" applyBorder="1" applyAlignment="1">
      <alignment horizontal="center" vertical="center" textRotation="90"/>
    </xf>
    <xf numFmtId="0" fontId="7" fillId="8" borderId="29" xfId="1" applyFont="1" applyFill="1" applyBorder="1" applyAlignment="1">
      <alignment horizontal="center" vertical="center" textRotation="90"/>
    </xf>
    <xf numFmtId="0" fontId="7" fillId="8" borderId="30" xfId="1" applyFont="1" applyFill="1" applyBorder="1" applyAlignment="1">
      <alignment horizontal="center" vertical="center" textRotation="90"/>
    </xf>
    <xf numFmtId="0" fontId="10" fillId="4" borderId="21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4" fillId="0" borderId="34" xfId="0" applyFont="1" applyBorder="1" applyAlignment="1">
      <alignment vertical="center"/>
    </xf>
    <xf numFmtId="0" fontId="10" fillId="2" borderId="3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6" xfId="0" applyFont="1" applyFill="1" applyBorder="1"/>
    <xf numFmtId="0" fontId="14" fillId="0" borderId="2" xfId="0" applyFont="1" applyBorder="1" applyAlignment="1">
      <alignment horizontal="center"/>
    </xf>
    <xf numFmtId="0" fontId="14" fillId="2" borderId="2" xfId="0" applyFont="1" applyFill="1" applyBorder="1" applyAlignment="1">
      <alignment horizontal="left" vertical="center" wrapText="1"/>
    </xf>
    <xf numFmtId="1" fontId="14" fillId="2" borderId="2" xfId="0" applyNumberFormat="1" applyFont="1" applyFill="1" applyBorder="1"/>
    <xf numFmtId="0" fontId="14" fillId="5" borderId="37" xfId="0" applyFont="1" applyFill="1" applyBorder="1"/>
    <xf numFmtId="0" fontId="9" fillId="2" borderId="2" xfId="0" applyFont="1" applyFill="1" applyBorder="1" applyAlignment="1">
      <alignment horizontal="center"/>
    </xf>
    <xf numFmtId="0" fontId="9" fillId="7" borderId="37" xfId="0" applyFont="1" applyFill="1" applyBorder="1"/>
    <xf numFmtId="0" fontId="14" fillId="5" borderId="37" xfId="0" applyFont="1" applyFill="1" applyBorder="1" applyAlignment="1"/>
    <xf numFmtId="1" fontId="9" fillId="2" borderId="2" xfId="0" applyNumberFormat="1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4" fillId="2" borderId="4" xfId="0" applyFont="1" applyFill="1" applyBorder="1"/>
  </cellXfs>
  <cellStyles count="2">
    <cellStyle name="Normál" xfId="0" builtinId="0"/>
    <cellStyle name="Normál_H_B séma 0323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H967"/>
  <sheetViews>
    <sheetView zoomScale="70" zoomScaleNormal="70" workbookViewId="0">
      <selection activeCell="E29" sqref="E29"/>
    </sheetView>
  </sheetViews>
  <sheetFormatPr defaultColWidth="14.375" defaultRowHeight="15" customHeight="1" x14ac:dyDescent="0.3"/>
  <cols>
    <col min="1" max="1" width="17.125" style="25" customWidth="1"/>
    <col min="2" max="2" width="7.125" style="25" customWidth="1"/>
    <col min="3" max="3" width="77.875" style="25" bestFit="1" customWidth="1"/>
    <col min="4" max="51" width="6.625" style="25" customWidth="1"/>
    <col min="52" max="52" width="6.375" style="25" customWidth="1"/>
    <col min="53" max="53" width="8.125" style="25" customWidth="1"/>
    <col min="54" max="54" width="6.375" style="25" customWidth="1"/>
    <col min="55" max="55" width="8.125" style="25" customWidth="1"/>
    <col min="56" max="56" width="7.625" style="25" customWidth="1"/>
    <col min="57" max="57" width="31" style="25" customWidth="1"/>
    <col min="58" max="58" width="18.5" style="25" customWidth="1"/>
    <col min="59" max="59" width="33.125" style="25" bestFit="1" customWidth="1"/>
    <col min="60" max="60" width="14.375" style="25"/>
  </cols>
  <sheetData>
    <row r="1" spans="1:59" s="4" customFormat="1" ht="21.75" customHeight="1" x14ac:dyDescent="0.2">
      <c r="A1" s="80" t="s">
        <v>193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29"/>
      <c r="BG1" s="29"/>
    </row>
    <row r="2" spans="1:59" s="4" customFormat="1" ht="21.75" customHeight="1" x14ac:dyDescent="0.2">
      <c r="A2" s="81" t="s">
        <v>194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29"/>
      <c r="BG2" s="29"/>
    </row>
    <row r="3" spans="1:59" s="4" customFormat="1" ht="13.8" x14ac:dyDescent="0.2">
      <c r="A3" s="81" t="s">
        <v>196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29"/>
      <c r="BG3" s="29"/>
    </row>
    <row r="4" spans="1:59" s="4" customFormat="1" ht="24" customHeight="1" thickBot="1" x14ac:dyDescent="0.25">
      <c r="A4" s="80" t="s">
        <v>195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29"/>
      <c r="BG4" s="29"/>
    </row>
    <row r="5" spans="1:59" ht="15.75" customHeight="1" thickTop="1" thickBot="1" x14ac:dyDescent="0.35">
      <c r="A5" s="94" t="s">
        <v>209</v>
      </c>
      <c r="B5" s="95" t="s">
        <v>210</v>
      </c>
      <c r="C5" s="96" t="s">
        <v>208</v>
      </c>
      <c r="D5" s="70" t="s">
        <v>205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69" t="s">
        <v>204</v>
      </c>
      <c r="BA5" s="69"/>
      <c r="BB5" s="69"/>
      <c r="BC5" s="69"/>
      <c r="BD5" s="69"/>
      <c r="BE5" s="69"/>
      <c r="BF5" s="82" t="s">
        <v>206</v>
      </c>
      <c r="BG5" s="82" t="s">
        <v>207</v>
      </c>
    </row>
    <row r="6" spans="1:59" ht="15.75" customHeight="1" thickTop="1" thickBot="1" x14ac:dyDescent="0.35">
      <c r="A6" s="94"/>
      <c r="B6" s="95"/>
      <c r="C6" s="96"/>
      <c r="D6" s="65" t="s">
        <v>0</v>
      </c>
      <c r="E6" s="65"/>
      <c r="F6" s="65"/>
      <c r="G6" s="65"/>
      <c r="H6" s="65"/>
      <c r="I6" s="65"/>
      <c r="J6" s="65" t="s">
        <v>1</v>
      </c>
      <c r="K6" s="65"/>
      <c r="L6" s="65"/>
      <c r="M6" s="65"/>
      <c r="N6" s="65"/>
      <c r="O6" s="65"/>
      <c r="P6" s="65" t="s">
        <v>2</v>
      </c>
      <c r="Q6" s="65"/>
      <c r="R6" s="65"/>
      <c r="S6" s="65"/>
      <c r="T6" s="65"/>
      <c r="U6" s="65"/>
      <c r="V6" s="65" t="s">
        <v>3</v>
      </c>
      <c r="W6" s="65"/>
      <c r="X6" s="65"/>
      <c r="Y6" s="65"/>
      <c r="Z6" s="65"/>
      <c r="AA6" s="65"/>
      <c r="AB6" s="65" t="s">
        <v>4</v>
      </c>
      <c r="AC6" s="65"/>
      <c r="AD6" s="65"/>
      <c r="AE6" s="65"/>
      <c r="AF6" s="65"/>
      <c r="AG6" s="65"/>
      <c r="AH6" s="65" t="s">
        <v>5</v>
      </c>
      <c r="AI6" s="65"/>
      <c r="AJ6" s="65"/>
      <c r="AK6" s="65"/>
      <c r="AL6" s="65"/>
      <c r="AM6" s="65"/>
      <c r="AN6" s="65" t="s">
        <v>6</v>
      </c>
      <c r="AO6" s="65"/>
      <c r="AP6" s="65"/>
      <c r="AQ6" s="65"/>
      <c r="AR6" s="65"/>
      <c r="AS6" s="65"/>
      <c r="AT6" s="65" t="s">
        <v>7</v>
      </c>
      <c r="AU6" s="65"/>
      <c r="AV6" s="65"/>
      <c r="AW6" s="65"/>
      <c r="AX6" s="65"/>
      <c r="AY6" s="65"/>
      <c r="AZ6" s="69"/>
      <c r="BA6" s="69"/>
      <c r="BB6" s="69"/>
      <c r="BC6" s="69"/>
      <c r="BD6" s="69"/>
      <c r="BE6" s="69"/>
      <c r="BF6" s="83"/>
      <c r="BG6" s="83"/>
    </row>
    <row r="7" spans="1:59" ht="15.75" customHeight="1" thickTop="1" thickBot="1" x14ac:dyDescent="0.35">
      <c r="A7" s="94"/>
      <c r="B7" s="95"/>
      <c r="C7" s="96"/>
      <c r="D7" s="97" t="s">
        <v>197</v>
      </c>
      <c r="E7" s="97"/>
      <c r="F7" s="98" t="s">
        <v>198</v>
      </c>
      <c r="G7" s="98"/>
      <c r="H7" s="99" t="s">
        <v>199</v>
      </c>
      <c r="I7" s="100" t="s">
        <v>200</v>
      </c>
      <c r="J7" s="97" t="s">
        <v>197</v>
      </c>
      <c r="K7" s="97"/>
      <c r="L7" s="98" t="s">
        <v>198</v>
      </c>
      <c r="M7" s="98"/>
      <c r="N7" s="99" t="s">
        <v>199</v>
      </c>
      <c r="O7" s="100" t="s">
        <v>200</v>
      </c>
      <c r="P7" s="97" t="s">
        <v>197</v>
      </c>
      <c r="Q7" s="97"/>
      <c r="R7" s="98" t="s">
        <v>198</v>
      </c>
      <c r="S7" s="98"/>
      <c r="T7" s="99" t="s">
        <v>199</v>
      </c>
      <c r="U7" s="100" t="s">
        <v>200</v>
      </c>
      <c r="V7" s="97" t="s">
        <v>197</v>
      </c>
      <c r="W7" s="97"/>
      <c r="X7" s="98" t="s">
        <v>198</v>
      </c>
      <c r="Y7" s="98"/>
      <c r="Z7" s="99" t="s">
        <v>199</v>
      </c>
      <c r="AA7" s="100" t="s">
        <v>200</v>
      </c>
      <c r="AB7" s="97" t="s">
        <v>197</v>
      </c>
      <c r="AC7" s="97"/>
      <c r="AD7" s="98" t="s">
        <v>198</v>
      </c>
      <c r="AE7" s="98"/>
      <c r="AF7" s="99" t="s">
        <v>199</v>
      </c>
      <c r="AG7" s="100" t="s">
        <v>200</v>
      </c>
      <c r="AH7" s="97" t="s">
        <v>197</v>
      </c>
      <c r="AI7" s="97"/>
      <c r="AJ7" s="98" t="s">
        <v>198</v>
      </c>
      <c r="AK7" s="98"/>
      <c r="AL7" s="99" t="s">
        <v>199</v>
      </c>
      <c r="AM7" s="100" t="s">
        <v>200</v>
      </c>
      <c r="AN7" s="97" t="s">
        <v>197</v>
      </c>
      <c r="AO7" s="97"/>
      <c r="AP7" s="98" t="s">
        <v>198</v>
      </c>
      <c r="AQ7" s="98"/>
      <c r="AR7" s="99" t="s">
        <v>199</v>
      </c>
      <c r="AS7" s="100" t="s">
        <v>200</v>
      </c>
      <c r="AT7" s="97" t="s">
        <v>197</v>
      </c>
      <c r="AU7" s="97"/>
      <c r="AV7" s="98" t="s">
        <v>198</v>
      </c>
      <c r="AW7" s="98"/>
      <c r="AX7" s="99" t="s">
        <v>199</v>
      </c>
      <c r="AY7" s="100" t="s">
        <v>200</v>
      </c>
      <c r="AZ7" s="97" t="s">
        <v>197</v>
      </c>
      <c r="BA7" s="97"/>
      <c r="BB7" s="98" t="s">
        <v>198</v>
      </c>
      <c r="BC7" s="98"/>
      <c r="BD7" s="99" t="s">
        <v>199</v>
      </c>
      <c r="BE7" s="101" t="s">
        <v>203</v>
      </c>
      <c r="BF7" s="83"/>
      <c r="BG7" s="83"/>
    </row>
    <row r="8" spans="1:59" ht="100.95" customHeight="1" thickTop="1" thickBot="1" x14ac:dyDescent="0.35">
      <c r="A8" s="94"/>
      <c r="B8" s="95"/>
      <c r="C8" s="96"/>
      <c r="D8" s="102" t="s">
        <v>201</v>
      </c>
      <c r="E8" s="103" t="s">
        <v>202</v>
      </c>
      <c r="F8" s="104" t="s">
        <v>201</v>
      </c>
      <c r="G8" s="103" t="s">
        <v>202</v>
      </c>
      <c r="H8" s="99"/>
      <c r="I8" s="100"/>
      <c r="J8" s="102" t="s">
        <v>201</v>
      </c>
      <c r="K8" s="103" t="s">
        <v>202</v>
      </c>
      <c r="L8" s="104" t="s">
        <v>201</v>
      </c>
      <c r="M8" s="103" t="s">
        <v>202</v>
      </c>
      <c r="N8" s="99"/>
      <c r="O8" s="100"/>
      <c r="P8" s="102" t="s">
        <v>201</v>
      </c>
      <c r="Q8" s="103" t="s">
        <v>202</v>
      </c>
      <c r="R8" s="104" t="s">
        <v>201</v>
      </c>
      <c r="S8" s="103" t="s">
        <v>202</v>
      </c>
      <c r="T8" s="99"/>
      <c r="U8" s="100"/>
      <c r="V8" s="102" t="s">
        <v>201</v>
      </c>
      <c r="W8" s="103" t="s">
        <v>202</v>
      </c>
      <c r="X8" s="104" t="s">
        <v>201</v>
      </c>
      <c r="Y8" s="103" t="s">
        <v>202</v>
      </c>
      <c r="Z8" s="99"/>
      <c r="AA8" s="100"/>
      <c r="AB8" s="102" t="s">
        <v>201</v>
      </c>
      <c r="AC8" s="103" t="s">
        <v>202</v>
      </c>
      <c r="AD8" s="104" t="s">
        <v>201</v>
      </c>
      <c r="AE8" s="103" t="s">
        <v>202</v>
      </c>
      <c r="AF8" s="99"/>
      <c r="AG8" s="100"/>
      <c r="AH8" s="102" t="s">
        <v>201</v>
      </c>
      <c r="AI8" s="103" t="s">
        <v>202</v>
      </c>
      <c r="AJ8" s="104" t="s">
        <v>201</v>
      </c>
      <c r="AK8" s="103" t="s">
        <v>202</v>
      </c>
      <c r="AL8" s="99"/>
      <c r="AM8" s="100"/>
      <c r="AN8" s="102" t="s">
        <v>201</v>
      </c>
      <c r="AO8" s="103" t="s">
        <v>202</v>
      </c>
      <c r="AP8" s="104" t="s">
        <v>201</v>
      </c>
      <c r="AQ8" s="103" t="s">
        <v>202</v>
      </c>
      <c r="AR8" s="99"/>
      <c r="AS8" s="100"/>
      <c r="AT8" s="102" t="s">
        <v>201</v>
      </c>
      <c r="AU8" s="103" t="s">
        <v>202</v>
      </c>
      <c r="AV8" s="104" t="s">
        <v>201</v>
      </c>
      <c r="AW8" s="103" t="s">
        <v>202</v>
      </c>
      <c r="AX8" s="99"/>
      <c r="AY8" s="100"/>
      <c r="AZ8" s="102" t="s">
        <v>201</v>
      </c>
      <c r="BA8" s="103" t="s">
        <v>202</v>
      </c>
      <c r="BB8" s="104" t="s">
        <v>201</v>
      </c>
      <c r="BC8" s="103" t="s">
        <v>202</v>
      </c>
      <c r="BD8" s="99"/>
      <c r="BE8" s="101"/>
      <c r="BF8" s="83"/>
      <c r="BG8" s="83"/>
    </row>
    <row r="9" spans="1:59" ht="15.75" customHeight="1" thickBot="1" x14ac:dyDescent="0.35">
      <c r="A9" s="53"/>
      <c r="B9" s="56"/>
      <c r="C9" s="105" t="s">
        <v>211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56"/>
      <c r="BA9" s="56" t="str">
        <f>IF(AZ9=0,"",AZ9)</f>
        <v/>
      </c>
      <c r="BB9" s="56"/>
      <c r="BC9" s="56"/>
      <c r="BD9" s="56"/>
      <c r="BE9" s="56"/>
      <c r="BF9" s="56"/>
      <c r="BG9" s="56"/>
    </row>
    <row r="10" spans="1:59" ht="15.75" customHeight="1" x14ac:dyDescent="0.3">
      <c r="A10" s="24" t="s">
        <v>8</v>
      </c>
      <c r="B10" s="42" t="s">
        <v>126</v>
      </c>
      <c r="C10" s="84" t="s">
        <v>128</v>
      </c>
      <c r="D10" s="24">
        <v>2</v>
      </c>
      <c r="E10" s="44">
        <f t="shared" ref="E10:E62" si="0">IF(D10*12=0,"",D10*12)</f>
        <v>24</v>
      </c>
      <c r="F10" s="24">
        <v>1</v>
      </c>
      <c r="G10" s="44">
        <f t="shared" ref="G10:G29" si="1">IF(F10*12=0,"",F10*12)</f>
        <v>12</v>
      </c>
      <c r="H10" s="24">
        <v>3</v>
      </c>
      <c r="I10" s="24" t="s">
        <v>11</v>
      </c>
      <c r="J10" s="24"/>
      <c r="K10" s="44" t="str">
        <f t="shared" ref="K10:K62" si="2">IF(J10*12=0,"",J10*12)</f>
        <v/>
      </c>
      <c r="L10" s="24"/>
      <c r="M10" s="44" t="str">
        <f t="shared" ref="M10:M62" si="3">IF(L10*12=0,"",L10*12)</f>
        <v/>
      </c>
      <c r="N10" s="24"/>
      <c r="O10" s="24"/>
      <c r="P10" s="24"/>
      <c r="Q10" s="44" t="str">
        <f t="shared" ref="Q10:Q62" si="4">IF(P10*12=0,"",P10*12)</f>
        <v/>
      </c>
      <c r="R10" s="24"/>
      <c r="S10" s="44" t="str">
        <f t="shared" ref="S10:S62" si="5">IF(R10*12=0,"",R10*12)</f>
        <v/>
      </c>
      <c r="T10" s="24"/>
      <c r="U10" s="24"/>
      <c r="V10" s="24"/>
      <c r="W10" s="44" t="str">
        <f t="shared" ref="W10:W62" si="6">IF(V10*12=0,"",V10*12)</f>
        <v/>
      </c>
      <c r="X10" s="24"/>
      <c r="Y10" s="44" t="str">
        <f t="shared" ref="Y10:Y62" si="7">IF(X10*12=0,"",X10*12)</f>
        <v/>
      </c>
      <c r="Z10" s="24"/>
      <c r="AA10" s="24"/>
      <c r="AB10" s="24"/>
      <c r="AC10" s="44" t="str">
        <f t="shared" ref="AC10:AC62" si="8">IF(AB10*12=0,"",AB10*12)</f>
        <v/>
      </c>
      <c r="AD10" s="24"/>
      <c r="AE10" s="44" t="str">
        <f t="shared" ref="AE10:AE62" si="9">IF(AD10*12=0,"",AD10*12)</f>
        <v/>
      </c>
      <c r="AF10" s="24"/>
      <c r="AG10" s="24"/>
      <c r="AH10" s="24"/>
      <c r="AI10" s="44" t="str">
        <f t="shared" ref="AI10:AI62" si="10">IF(AH10*12=0,"",AH10*12)</f>
        <v/>
      </c>
      <c r="AJ10" s="24"/>
      <c r="AK10" s="44" t="str">
        <f t="shared" ref="AK10:AK50" si="11">IF(AJ10*12=0,"",AJ10*12)</f>
        <v/>
      </c>
      <c r="AL10" s="24"/>
      <c r="AM10" s="24"/>
      <c r="AN10" s="24"/>
      <c r="AO10" s="44" t="str">
        <f t="shared" ref="AO10:AO13" si="12">IF(AN10*12=0,"",AN10*12)</f>
        <v/>
      </c>
      <c r="AP10" s="24"/>
      <c r="AQ10" s="44" t="str">
        <f t="shared" ref="AQ10:AQ13" si="13">IF(AP10*12=0,"",AP10*12)</f>
        <v/>
      </c>
      <c r="AR10" s="24"/>
      <c r="AS10" s="24"/>
      <c r="AT10" s="24"/>
      <c r="AU10" s="44" t="str">
        <f t="shared" ref="AU10:AU13" si="14">IF(AT10*12=0,"",AT10*12)</f>
        <v/>
      </c>
      <c r="AV10" s="24"/>
      <c r="AW10" s="44" t="str">
        <f t="shared" ref="AW10:AW13" si="15">IF(AV10*12=0,"",AV10*12)</f>
        <v/>
      </c>
      <c r="AX10" s="24"/>
      <c r="AY10" s="24"/>
      <c r="AZ10" s="44">
        <f t="shared" ref="AZ10:AZ62" si="16">IF(D10+J10+P10+V10+AB10+AH10+AN10+AT10=0,"",D10+J10+P10+V10+AB10+AH10+AN10+AT10)</f>
        <v>2</v>
      </c>
      <c r="BA10" s="44">
        <f t="shared" ref="BA10:BA62" si="17">IF((D10+J10+P10+V10+AB10+AH10+AN10+AT10)*12=0,"",(D10+J10+P10+V10+AB10+AH10+AN10+AT10)*12)</f>
        <v>24</v>
      </c>
      <c r="BB10" s="44">
        <f t="shared" ref="BB10:BB62" si="18">IF(F10+L10+R10+X10+AD10+AJ10+AP10+AV10=0,"",F10+L10+R10+X10+AD10+AJ10+AP10+AV10)</f>
        <v>1</v>
      </c>
      <c r="BC10" s="44">
        <f t="shared" ref="BC10:BC62" si="19">IF((L10+F10+R10+X10+AD10+AJ10+AP10+AV10)*12=0,"",(L10+F10+R10+X10+AD10+AJ10+AP10+AV10)*12)</f>
        <v>12</v>
      </c>
      <c r="BD10" s="44">
        <f t="shared" ref="BD10:BD62" si="20">IF(N10+H10+T10+Z10+AF10+AL10+AR10+AX10=0,"",N10+H10+T10+Z10+AF10+AL10+AR10+AX10)</f>
        <v>3</v>
      </c>
      <c r="BE10" s="31">
        <f t="shared" ref="BE10:BE62" si="21">IF(D10+F10+L10+J10+P10+R10+V10+X10+AB10+AD10+AH10+AJ10+AN10+AP10+AT10+AV10=0,"",D10+F10+L10+J10+P10+R10+V10+X10+AB10+AD10+AH10+AJ10+AN10+AP10+AT10+AV10)</f>
        <v>3</v>
      </c>
      <c r="BF10" s="60" t="s">
        <v>130</v>
      </c>
      <c r="BG10" s="55" t="s">
        <v>12</v>
      </c>
    </row>
    <row r="11" spans="1:59" ht="15.75" customHeight="1" x14ac:dyDescent="0.3">
      <c r="A11" s="24" t="s">
        <v>13</v>
      </c>
      <c r="B11" s="42" t="s">
        <v>126</v>
      </c>
      <c r="C11" s="85" t="s">
        <v>135</v>
      </c>
      <c r="D11" s="24"/>
      <c r="E11" s="44" t="str">
        <f t="shared" si="0"/>
        <v/>
      </c>
      <c r="F11" s="24"/>
      <c r="G11" s="44" t="str">
        <f t="shared" si="1"/>
        <v/>
      </c>
      <c r="H11" s="24"/>
      <c r="I11" s="24"/>
      <c r="J11" s="24"/>
      <c r="K11" s="44" t="str">
        <f t="shared" si="2"/>
        <v/>
      </c>
      <c r="L11" s="24">
        <v>3</v>
      </c>
      <c r="M11" s="44">
        <f t="shared" si="3"/>
        <v>36</v>
      </c>
      <c r="N11" s="24">
        <v>2</v>
      </c>
      <c r="O11" s="24" t="s">
        <v>14</v>
      </c>
      <c r="P11" s="24"/>
      <c r="Q11" s="44" t="str">
        <f t="shared" si="4"/>
        <v/>
      </c>
      <c r="R11" s="24"/>
      <c r="S11" s="44" t="str">
        <f t="shared" si="5"/>
        <v/>
      </c>
      <c r="T11" s="24"/>
      <c r="U11" s="24"/>
      <c r="V11" s="24"/>
      <c r="W11" s="44" t="str">
        <f t="shared" si="6"/>
        <v/>
      </c>
      <c r="X11" s="24"/>
      <c r="Y11" s="44" t="str">
        <f t="shared" si="7"/>
        <v/>
      </c>
      <c r="Z11" s="24"/>
      <c r="AA11" s="24"/>
      <c r="AB11" s="24"/>
      <c r="AC11" s="44" t="str">
        <f t="shared" si="8"/>
        <v/>
      </c>
      <c r="AD11" s="24"/>
      <c r="AE11" s="44" t="str">
        <f t="shared" si="9"/>
        <v/>
      </c>
      <c r="AF11" s="24"/>
      <c r="AG11" s="24"/>
      <c r="AH11" s="24"/>
      <c r="AI11" s="44" t="str">
        <f t="shared" si="10"/>
        <v/>
      </c>
      <c r="AJ11" s="24"/>
      <c r="AK11" s="44" t="str">
        <f t="shared" si="11"/>
        <v/>
      </c>
      <c r="AL11" s="24"/>
      <c r="AM11" s="24"/>
      <c r="AN11" s="24"/>
      <c r="AO11" s="44" t="str">
        <f t="shared" si="12"/>
        <v/>
      </c>
      <c r="AP11" s="24"/>
      <c r="AQ11" s="44" t="str">
        <f t="shared" si="13"/>
        <v/>
      </c>
      <c r="AR11" s="24"/>
      <c r="AS11" s="24"/>
      <c r="AT11" s="24"/>
      <c r="AU11" s="44" t="str">
        <f t="shared" si="14"/>
        <v/>
      </c>
      <c r="AV11" s="24"/>
      <c r="AW11" s="44" t="str">
        <f t="shared" si="15"/>
        <v/>
      </c>
      <c r="AX11" s="24"/>
      <c r="AY11" s="24"/>
      <c r="AZ11" s="44" t="str">
        <f t="shared" si="16"/>
        <v/>
      </c>
      <c r="BA11" s="44" t="str">
        <f t="shared" si="17"/>
        <v/>
      </c>
      <c r="BB11" s="44">
        <f t="shared" si="18"/>
        <v>3</v>
      </c>
      <c r="BC11" s="44">
        <f t="shared" si="19"/>
        <v>36</v>
      </c>
      <c r="BD11" s="44">
        <f t="shared" si="20"/>
        <v>2</v>
      </c>
      <c r="BE11" s="31">
        <f t="shared" si="21"/>
        <v>3</v>
      </c>
      <c r="BF11" s="86" t="s">
        <v>132</v>
      </c>
      <c r="BG11" s="55" t="s">
        <v>18</v>
      </c>
    </row>
    <row r="12" spans="1:59" ht="15.75" customHeight="1" x14ac:dyDescent="0.3">
      <c r="A12" s="24" t="s">
        <v>19</v>
      </c>
      <c r="B12" s="42" t="s">
        <v>126</v>
      </c>
      <c r="C12" s="85" t="s">
        <v>136</v>
      </c>
      <c r="D12" s="24"/>
      <c r="E12" s="44" t="str">
        <f t="shared" si="0"/>
        <v/>
      </c>
      <c r="F12" s="24"/>
      <c r="G12" s="44" t="str">
        <f t="shared" si="1"/>
        <v/>
      </c>
      <c r="H12" s="24"/>
      <c r="I12" s="24"/>
      <c r="J12" s="24"/>
      <c r="K12" s="44" t="str">
        <f t="shared" si="2"/>
        <v/>
      </c>
      <c r="L12" s="24"/>
      <c r="M12" s="44" t="str">
        <f t="shared" si="3"/>
        <v/>
      </c>
      <c r="N12" s="24"/>
      <c r="O12" s="24"/>
      <c r="P12" s="24">
        <v>2</v>
      </c>
      <c r="Q12" s="44">
        <f t="shared" si="4"/>
        <v>24</v>
      </c>
      <c r="R12" s="24">
        <v>2</v>
      </c>
      <c r="S12" s="44">
        <f t="shared" si="5"/>
        <v>24</v>
      </c>
      <c r="T12" s="24">
        <v>4</v>
      </c>
      <c r="U12" s="24" t="s">
        <v>14</v>
      </c>
      <c r="V12" s="24"/>
      <c r="W12" s="44" t="str">
        <f t="shared" si="6"/>
        <v/>
      </c>
      <c r="X12" s="24"/>
      <c r="Y12" s="44" t="str">
        <f t="shared" si="7"/>
        <v/>
      </c>
      <c r="Z12" s="24"/>
      <c r="AA12" s="24"/>
      <c r="AB12" s="24"/>
      <c r="AC12" s="44" t="str">
        <f t="shared" si="8"/>
        <v/>
      </c>
      <c r="AD12" s="24"/>
      <c r="AE12" s="44" t="str">
        <f t="shared" si="9"/>
        <v/>
      </c>
      <c r="AF12" s="24"/>
      <c r="AG12" s="24"/>
      <c r="AH12" s="24"/>
      <c r="AI12" s="44" t="str">
        <f t="shared" si="10"/>
        <v/>
      </c>
      <c r="AJ12" s="24"/>
      <c r="AK12" s="44" t="str">
        <f t="shared" si="11"/>
        <v/>
      </c>
      <c r="AL12" s="24"/>
      <c r="AM12" s="24"/>
      <c r="AN12" s="24"/>
      <c r="AO12" s="44" t="str">
        <f t="shared" si="12"/>
        <v/>
      </c>
      <c r="AP12" s="24"/>
      <c r="AQ12" s="44" t="str">
        <f t="shared" si="13"/>
        <v/>
      </c>
      <c r="AR12" s="24"/>
      <c r="AS12" s="24"/>
      <c r="AT12" s="24"/>
      <c r="AU12" s="44" t="str">
        <f t="shared" si="14"/>
        <v/>
      </c>
      <c r="AV12" s="24"/>
      <c r="AW12" s="44" t="str">
        <f t="shared" si="15"/>
        <v/>
      </c>
      <c r="AX12" s="24"/>
      <c r="AY12" s="24"/>
      <c r="AZ12" s="44">
        <f t="shared" si="16"/>
        <v>2</v>
      </c>
      <c r="BA12" s="44">
        <f t="shared" si="17"/>
        <v>24</v>
      </c>
      <c r="BB12" s="44">
        <f t="shared" si="18"/>
        <v>2</v>
      </c>
      <c r="BC12" s="44">
        <f t="shared" si="19"/>
        <v>24</v>
      </c>
      <c r="BD12" s="44">
        <f t="shared" si="20"/>
        <v>4</v>
      </c>
      <c r="BE12" s="31">
        <f t="shared" si="21"/>
        <v>4</v>
      </c>
      <c r="BF12" s="86" t="s">
        <v>131</v>
      </c>
      <c r="BG12" s="55" t="s">
        <v>21</v>
      </c>
    </row>
    <row r="13" spans="1:59" ht="15.75" customHeight="1" x14ac:dyDescent="0.3">
      <c r="A13" s="24" t="s">
        <v>22</v>
      </c>
      <c r="B13" s="42" t="s">
        <v>126</v>
      </c>
      <c r="C13" s="85" t="s">
        <v>137</v>
      </c>
      <c r="D13" s="24"/>
      <c r="E13" s="44" t="str">
        <f t="shared" si="0"/>
        <v/>
      </c>
      <c r="F13" s="24"/>
      <c r="G13" s="44" t="str">
        <f t="shared" si="1"/>
        <v/>
      </c>
      <c r="H13" s="24"/>
      <c r="I13" s="24"/>
      <c r="J13" s="24">
        <v>2</v>
      </c>
      <c r="K13" s="44">
        <f t="shared" si="2"/>
        <v>24</v>
      </c>
      <c r="L13" s="24">
        <v>1</v>
      </c>
      <c r="M13" s="44">
        <f t="shared" si="3"/>
        <v>12</v>
      </c>
      <c r="N13" s="24">
        <v>3</v>
      </c>
      <c r="O13" s="24" t="s">
        <v>20</v>
      </c>
      <c r="P13" s="24"/>
      <c r="Q13" s="44" t="str">
        <f t="shared" si="4"/>
        <v/>
      </c>
      <c r="R13" s="24"/>
      <c r="S13" s="44" t="str">
        <f t="shared" si="5"/>
        <v/>
      </c>
      <c r="T13" s="24"/>
      <c r="U13" s="24"/>
      <c r="V13" s="24"/>
      <c r="W13" s="44" t="str">
        <f t="shared" si="6"/>
        <v/>
      </c>
      <c r="X13" s="24"/>
      <c r="Y13" s="44" t="str">
        <f t="shared" si="7"/>
        <v/>
      </c>
      <c r="Z13" s="24"/>
      <c r="AA13" s="24"/>
      <c r="AB13" s="24"/>
      <c r="AC13" s="44" t="str">
        <f t="shared" si="8"/>
        <v/>
      </c>
      <c r="AD13" s="24"/>
      <c r="AE13" s="44" t="str">
        <f t="shared" si="9"/>
        <v/>
      </c>
      <c r="AF13" s="24"/>
      <c r="AG13" s="24"/>
      <c r="AH13" s="24"/>
      <c r="AI13" s="44" t="str">
        <f t="shared" si="10"/>
        <v/>
      </c>
      <c r="AJ13" s="24"/>
      <c r="AK13" s="44" t="str">
        <f t="shared" si="11"/>
        <v/>
      </c>
      <c r="AL13" s="24"/>
      <c r="AM13" s="24"/>
      <c r="AN13" s="24"/>
      <c r="AO13" s="44" t="str">
        <f t="shared" si="12"/>
        <v/>
      </c>
      <c r="AP13" s="24"/>
      <c r="AQ13" s="44" t="str">
        <f t="shared" si="13"/>
        <v/>
      </c>
      <c r="AR13" s="24"/>
      <c r="AS13" s="24"/>
      <c r="AT13" s="24"/>
      <c r="AU13" s="44" t="str">
        <f t="shared" si="14"/>
        <v/>
      </c>
      <c r="AV13" s="24"/>
      <c r="AW13" s="44" t="str">
        <f t="shared" si="15"/>
        <v/>
      </c>
      <c r="AX13" s="24"/>
      <c r="AY13" s="24"/>
      <c r="AZ13" s="44">
        <f t="shared" si="16"/>
        <v>2</v>
      </c>
      <c r="BA13" s="44">
        <f t="shared" si="17"/>
        <v>24</v>
      </c>
      <c r="BB13" s="44">
        <f t="shared" si="18"/>
        <v>1</v>
      </c>
      <c r="BC13" s="44">
        <f t="shared" si="19"/>
        <v>12</v>
      </c>
      <c r="BD13" s="44">
        <f t="shared" si="20"/>
        <v>3</v>
      </c>
      <c r="BE13" s="31">
        <f t="shared" si="21"/>
        <v>3</v>
      </c>
      <c r="BF13" s="60" t="s">
        <v>130</v>
      </c>
      <c r="BG13" s="55" t="s">
        <v>12</v>
      </c>
    </row>
    <row r="14" spans="1:59" ht="15.75" customHeight="1" x14ac:dyDescent="0.3">
      <c r="A14" s="24" t="s">
        <v>27</v>
      </c>
      <c r="B14" s="42" t="s">
        <v>126</v>
      </c>
      <c r="C14" s="85" t="s">
        <v>138</v>
      </c>
      <c r="D14" s="24">
        <v>2</v>
      </c>
      <c r="E14" s="44">
        <f t="shared" si="0"/>
        <v>24</v>
      </c>
      <c r="F14" s="24">
        <v>4</v>
      </c>
      <c r="G14" s="44">
        <f t="shared" si="1"/>
        <v>48</v>
      </c>
      <c r="H14" s="24">
        <v>6</v>
      </c>
      <c r="I14" s="24" t="s">
        <v>20</v>
      </c>
      <c r="J14" s="24"/>
      <c r="K14" s="44" t="str">
        <f t="shared" si="2"/>
        <v/>
      </c>
      <c r="L14" s="24"/>
      <c r="M14" s="44" t="str">
        <f t="shared" si="3"/>
        <v/>
      </c>
      <c r="N14" s="24"/>
      <c r="O14" s="24"/>
      <c r="P14" s="24"/>
      <c r="Q14" s="44" t="str">
        <f t="shared" si="4"/>
        <v/>
      </c>
      <c r="R14" s="24"/>
      <c r="S14" s="44" t="str">
        <f t="shared" si="5"/>
        <v/>
      </c>
      <c r="T14" s="24"/>
      <c r="U14" s="24"/>
      <c r="V14" s="24"/>
      <c r="W14" s="44" t="str">
        <f t="shared" si="6"/>
        <v/>
      </c>
      <c r="X14" s="24"/>
      <c r="Y14" s="44" t="str">
        <f t="shared" si="7"/>
        <v/>
      </c>
      <c r="Z14" s="24"/>
      <c r="AA14" s="24"/>
      <c r="AB14" s="24"/>
      <c r="AC14" s="44" t="str">
        <f t="shared" si="8"/>
        <v/>
      </c>
      <c r="AD14" s="24"/>
      <c r="AE14" s="44" t="str">
        <f t="shared" si="9"/>
        <v/>
      </c>
      <c r="AF14" s="24"/>
      <c r="AG14" s="24"/>
      <c r="AH14" s="24"/>
      <c r="AI14" s="44" t="str">
        <f t="shared" si="10"/>
        <v/>
      </c>
      <c r="AJ14" s="24"/>
      <c r="AK14" s="44" t="str">
        <f t="shared" si="11"/>
        <v/>
      </c>
      <c r="AL14" s="24"/>
      <c r="AM14" s="24"/>
      <c r="AN14" s="24"/>
      <c r="AO14" s="44" t="str">
        <f>IF(AN14*14=0,"",AN14*14)</f>
        <v/>
      </c>
      <c r="AP14" s="24"/>
      <c r="AQ14" s="44" t="str">
        <f>IF(AP14*14=0,"",AP14*14)</f>
        <v/>
      </c>
      <c r="AR14" s="24"/>
      <c r="AS14" s="24"/>
      <c r="AT14" s="24"/>
      <c r="AU14" s="44" t="str">
        <f>IF(AT14*14=0,"",AT14*14)</f>
        <v/>
      </c>
      <c r="AV14" s="24"/>
      <c r="AW14" s="44" t="str">
        <f>IF(AV14*14=0,"",AV14*14)</f>
        <v/>
      </c>
      <c r="AX14" s="24"/>
      <c r="AY14" s="24"/>
      <c r="AZ14" s="44">
        <f t="shared" si="16"/>
        <v>2</v>
      </c>
      <c r="BA14" s="44">
        <f t="shared" si="17"/>
        <v>24</v>
      </c>
      <c r="BB14" s="44">
        <f t="shared" si="18"/>
        <v>4</v>
      </c>
      <c r="BC14" s="44">
        <f t="shared" si="19"/>
        <v>48</v>
      </c>
      <c r="BD14" s="44">
        <f t="shared" si="20"/>
        <v>6</v>
      </c>
      <c r="BE14" s="31">
        <f t="shared" si="21"/>
        <v>6</v>
      </c>
      <c r="BF14" s="86" t="s">
        <v>132</v>
      </c>
      <c r="BG14" s="55" t="s">
        <v>62</v>
      </c>
    </row>
    <row r="15" spans="1:59" ht="15.75" customHeight="1" x14ac:dyDescent="0.3">
      <c r="A15" s="24" t="s">
        <v>31</v>
      </c>
      <c r="B15" s="42" t="s">
        <v>126</v>
      </c>
      <c r="C15" s="85" t="s">
        <v>139</v>
      </c>
      <c r="D15" s="24"/>
      <c r="E15" s="44" t="str">
        <f t="shared" si="0"/>
        <v/>
      </c>
      <c r="F15" s="24"/>
      <c r="G15" s="44" t="str">
        <f t="shared" si="1"/>
        <v/>
      </c>
      <c r="H15" s="24"/>
      <c r="I15" s="24"/>
      <c r="J15" s="24">
        <v>2</v>
      </c>
      <c r="K15" s="44">
        <f t="shared" si="2"/>
        <v>24</v>
      </c>
      <c r="L15" s="24">
        <v>4</v>
      </c>
      <c r="M15" s="44">
        <f t="shared" si="3"/>
        <v>48</v>
      </c>
      <c r="N15" s="24">
        <v>6</v>
      </c>
      <c r="O15" s="24" t="s">
        <v>9</v>
      </c>
      <c r="P15" s="24"/>
      <c r="Q15" s="44" t="str">
        <f t="shared" si="4"/>
        <v/>
      </c>
      <c r="R15" s="24"/>
      <c r="S15" s="44" t="str">
        <f t="shared" si="5"/>
        <v/>
      </c>
      <c r="T15" s="24"/>
      <c r="U15" s="24"/>
      <c r="V15" s="24"/>
      <c r="W15" s="44" t="str">
        <f t="shared" si="6"/>
        <v/>
      </c>
      <c r="X15" s="24"/>
      <c r="Y15" s="44" t="str">
        <f t="shared" si="7"/>
        <v/>
      </c>
      <c r="Z15" s="24"/>
      <c r="AA15" s="24"/>
      <c r="AB15" s="24"/>
      <c r="AC15" s="44" t="str">
        <f t="shared" si="8"/>
        <v/>
      </c>
      <c r="AD15" s="24"/>
      <c r="AE15" s="44" t="str">
        <f t="shared" si="9"/>
        <v/>
      </c>
      <c r="AF15" s="24"/>
      <c r="AG15" s="24"/>
      <c r="AH15" s="24"/>
      <c r="AI15" s="44" t="str">
        <f t="shared" si="10"/>
        <v/>
      </c>
      <c r="AJ15" s="24"/>
      <c r="AK15" s="44" t="str">
        <f t="shared" si="11"/>
        <v/>
      </c>
      <c r="AL15" s="24"/>
      <c r="AM15" s="24"/>
      <c r="AN15" s="24"/>
      <c r="AO15" s="44" t="str">
        <f t="shared" ref="AO15:AO62" si="22">IF(AN15*12=0,"",AN15*12)</f>
        <v/>
      </c>
      <c r="AP15" s="24"/>
      <c r="AQ15" s="44" t="str">
        <f t="shared" ref="AQ15:AQ62" si="23">IF(AP15*12=0,"",AP15*12)</f>
        <v/>
      </c>
      <c r="AR15" s="24"/>
      <c r="AS15" s="24"/>
      <c r="AT15" s="24"/>
      <c r="AU15" s="44" t="str">
        <f t="shared" ref="AU15:AU62" si="24">IF(AT15*12=0,"",AT15*12)</f>
        <v/>
      </c>
      <c r="AV15" s="24"/>
      <c r="AW15" s="44" t="str">
        <f t="shared" ref="AW15:AW50" si="25">IF(AV15*12=0,"",AV15*12)</f>
        <v/>
      </c>
      <c r="AX15" s="24"/>
      <c r="AY15" s="24"/>
      <c r="AZ15" s="44">
        <f t="shared" si="16"/>
        <v>2</v>
      </c>
      <c r="BA15" s="44">
        <f t="shared" si="17"/>
        <v>24</v>
      </c>
      <c r="BB15" s="44">
        <f t="shared" si="18"/>
        <v>4</v>
      </c>
      <c r="BC15" s="44">
        <f t="shared" si="19"/>
        <v>48</v>
      </c>
      <c r="BD15" s="44">
        <f t="shared" si="20"/>
        <v>6</v>
      </c>
      <c r="BE15" s="31">
        <f t="shared" si="21"/>
        <v>6</v>
      </c>
      <c r="BF15" s="86" t="s">
        <v>132</v>
      </c>
      <c r="BG15" s="55" t="s">
        <v>62</v>
      </c>
    </row>
    <row r="16" spans="1:59" ht="15.75" customHeight="1" x14ac:dyDescent="0.3">
      <c r="A16" s="24" t="s">
        <v>35</v>
      </c>
      <c r="B16" s="42" t="s">
        <v>126</v>
      </c>
      <c r="C16" s="85" t="s">
        <v>140</v>
      </c>
      <c r="D16" s="24">
        <v>3</v>
      </c>
      <c r="E16" s="44">
        <f t="shared" si="0"/>
        <v>36</v>
      </c>
      <c r="F16" s="24">
        <v>2</v>
      </c>
      <c r="G16" s="44">
        <f t="shared" si="1"/>
        <v>24</v>
      </c>
      <c r="H16" s="24">
        <v>5</v>
      </c>
      <c r="I16" s="24" t="s">
        <v>9</v>
      </c>
      <c r="J16" s="24"/>
      <c r="K16" s="44" t="str">
        <f t="shared" si="2"/>
        <v/>
      </c>
      <c r="L16" s="24"/>
      <c r="M16" s="44" t="str">
        <f t="shared" si="3"/>
        <v/>
      </c>
      <c r="N16" s="24"/>
      <c r="O16" s="24"/>
      <c r="P16" s="24"/>
      <c r="Q16" s="44" t="str">
        <f t="shared" si="4"/>
        <v/>
      </c>
      <c r="R16" s="24"/>
      <c r="S16" s="44" t="str">
        <f t="shared" si="5"/>
        <v/>
      </c>
      <c r="T16" s="24"/>
      <c r="U16" s="24"/>
      <c r="V16" s="24"/>
      <c r="W16" s="44" t="str">
        <f t="shared" si="6"/>
        <v/>
      </c>
      <c r="X16" s="24"/>
      <c r="Y16" s="44" t="str">
        <f t="shared" si="7"/>
        <v/>
      </c>
      <c r="Z16" s="24"/>
      <c r="AA16" s="24"/>
      <c r="AB16" s="24"/>
      <c r="AC16" s="44" t="str">
        <f t="shared" si="8"/>
        <v/>
      </c>
      <c r="AD16" s="24"/>
      <c r="AE16" s="44" t="str">
        <f t="shared" si="9"/>
        <v/>
      </c>
      <c r="AF16" s="24"/>
      <c r="AG16" s="24"/>
      <c r="AH16" s="24"/>
      <c r="AI16" s="44" t="str">
        <f t="shared" si="10"/>
        <v/>
      </c>
      <c r="AJ16" s="24"/>
      <c r="AK16" s="44" t="str">
        <f t="shared" si="11"/>
        <v/>
      </c>
      <c r="AL16" s="24"/>
      <c r="AM16" s="24"/>
      <c r="AN16" s="24"/>
      <c r="AO16" s="44" t="str">
        <f t="shared" si="22"/>
        <v/>
      </c>
      <c r="AP16" s="24"/>
      <c r="AQ16" s="44" t="str">
        <f t="shared" si="23"/>
        <v/>
      </c>
      <c r="AR16" s="24"/>
      <c r="AS16" s="24"/>
      <c r="AT16" s="24"/>
      <c r="AU16" s="44" t="str">
        <f t="shared" si="24"/>
        <v/>
      </c>
      <c r="AV16" s="24"/>
      <c r="AW16" s="44" t="str">
        <f t="shared" si="25"/>
        <v/>
      </c>
      <c r="AX16" s="24"/>
      <c r="AY16" s="24"/>
      <c r="AZ16" s="44">
        <f t="shared" si="16"/>
        <v>3</v>
      </c>
      <c r="BA16" s="44">
        <f t="shared" si="17"/>
        <v>36</v>
      </c>
      <c r="BB16" s="44">
        <f t="shared" si="18"/>
        <v>2</v>
      </c>
      <c r="BC16" s="44">
        <f t="shared" si="19"/>
        <v>24</v>
      </c>
      <c r="BD16" s="44">
        <f t="shared" si="20"/>
        <v>5</v>
      </c>
      <c r="BE16" s="31">
        <f t="shared" si="21"/>
        <v>5</v>
      </c>
      <c r="BF16" s="86" t="s">
        <v>132</v>
      </c>
      <c r="BG16" s="55" t="s">
        <v>39</v>
      </c>
    </row>
    <row r="17" spans="1:59" ht="15.75" customHeight="1" x14ac:dyDescent="0.3">
      <c r="A17" s="24" t="s">
        <v>40</v>
      </c>
      <c r="B17" s="42" t="s">
        <v>126</v>
      </c>
      <c r="C17" s="85" t="s">
        <v>141</v>
      </c>
      <c r="D17" s="24"/>
      <c r="E17" s="44" t="str">
        <f t="shared" si="0"/>
        <v/>
      </c>
      <c r="F17" s="24"/>
      <c r="G17" s="44" t="str">
        <f t="shared" si="1"/>
        <v/>
      </c>
      <c r="H17" s="24"/>
      <c r="I17" s="24"/>
      <c r="J17" s="24">
        <v>3</v>
      </c>
      <c r="K17" s="44">
        <f t="shared" si="2"/>
        <v>36</v>
      </c>
      <c r="L17" s="24">
        <v>2</v>
      </c>
      <c r="M17" s="44">
        <f t="shared" si="3"/>
        <v>24</v>
      </c>
      <c r="N17" s="24">
        <v>5</v>
      </c>
      <c r="O17" s="24" t="s">
        <v>9</v>
      </c>
      <c r="P17" s="24"/>
      <c r="Q17" s="44" t="str">
        <f t="shared" si="4"/>
        <v/>
      </c>
      <c r="R17" s="24"/>
      <c r="S17" s="44" t="str">
        <f t="shared" si="5"/>
        <v/>
      </c>
      <c r="T17" s="24"/>
      <c r="U17" s="24"/>
      <c r="V17" s="24"/>
      <c r="W17" s="44" t="str">
        <f t="shared" si="6"/>
        <v/>
      </c>
      <c r="X17" s="24"/>
      <c r="Y17" s="44" t="str">
        <f t="shared" si="7"/>
        <v/>
      </c>
      <c r="Z17" s="24"/>
      <c r="AA17" s="24"/>
      <c r="AB17" s="24"/>
      <c r="AC17" s="44" t="str">
        <f t="shared" si="8"/>
        <v/>
      </c>
      <c r="AD17" s="24"/>
      <c r="AE17" s="44" t="str">
        <f t="shared" si="9"/>
        <v/>
      </c>
      <c r="AF17" s="24"/>
      <c r="AG17" s="24"/>
      <c r="AH17" s="24"/>
      <c r="AI17" s="44" t="str">
        <f t="shared" si="10"/>
        <v/>
      </c>
      <c r="AJ17" s="24"/>
      <c r="AK17" s="44" t="str">
        <f t="shared" si="11"/>
        <v/>
      </c>
      <c r="AL17" s="24"/>
      <c r="AM17" s="24"/>
      <c r="AN17" s="24"/>
      <c r="AO17" s="44" t="str">
        <f t="shared" si="22"/>
        <v/>
      </c>
      <c r="AP17" s="24"/>
      <c r="AQ17" s="44" t="str">
        <f t="shared" si="23"/>
        <v/>
      </c>
      <c r="AR17" s="24"/>
      <c r="AS17" s="24"/>
      <c r="AT17" s="24"/>
      <c r="AU17" s="44" t="str">
        <f t="shared" si="24"/>
        <v/>
      </c>
      <c r="AV17" s="24"/>
      <c r="AW17" s="44" t="str">
        <f t="shared" si="25"/>
        <v/>
      </c>
      <c r="AX17" s="24"/>
      <c r="AY17" s="24"/>
      <c r="AZ17" s="44">
        <f t="shared" si="16"/>
        <v>3</v>
      </c>
      <c r="BA17" s="44">
        <f t="shared" si="17"/>
        <v>36</v>
      </c>
      <c r="BB17" s="44">
        <f t="shared" si="18"/>
        <v>2</v>
      </c>
      <c r="BC17" s="44">
        <f t="shared" si="19"/>
        <v>24</v>
      </c>
      <c r="BD17" s="44">
        <f t="shared" si="20"/>
        <v>5</v>
      </c>
      <c r="BE17" s="31">
        <f t="shared" si="21"/>
        <v>5</v>
      </c>
      <c r="BF17" s="86" t="s">
        <v>133</v>
      </c>
      <c r="BG17" s="55" t="s">
        <v>39</v>
      </c>
    </row>
    <row r="18" spans="1:59" ht="15.75" customHeight="1" x14ac:dyDescent="0.3">
      <c r="A18" s="24" t="s">
        <v>43</v>
      </c>
      <c r="B18" s="42" t="s">
        <v>126</v>
      </c>
      <c r="C18" s="85" t="s">
        <v>142</v>
      </c>
      <c r="D18" s="24"/>
      <c r="E18" s="44" t="str">
        <f t="shared" si="0"/>
        <v/>
      </c>
      <c r="F18" s="24"/>
      <c r="G18" s="44" t="str">
        <f t="shared" si="1"/>
        <v/>
      </c>
      <c r="H18" s="24"/>
      <c r="I18" s="24"/>
      <c r="J18" s="24"/>
      <c r="K18" s="44" t="str">
        <f t="shared" si="2"/>
        <v/>
      </c>
      <c r="L18" s="24"/>
      <c r="M18" s="44" t="str">
        <f t="shared" si="3"/>
        <v/>
      </c>
      <c r="N18" s="24"/>
      <c r="O18" s="24"/>
      <c r="P18" s="24">
        <v>3</v>
      </c>
      <c r="Q18" s="44">
        <f t="shared" si="4"/>
        <v>36</v>
      </c>
      <c r="R18" s="24">
        <v>2</v>
      </c>
      <c r="S18" s="44">
        <f t="shared" si="5"/>
        <v>24</v>
      </c>
      <c r="T18" s="24">
        <v>5</v>
      </c>
      <c r="U18" s="24" t="s">
        <v>9</v>
      </c>
      <c r="V18" s="24"/>
      <c r="W18" s="44" t="str">
        <f t="shared" si="6"/>
        <v/>
      </c>
      <c r="X18" s="24"/>
      <c r="Y18" s="44" t="str">
        <f t="shared" si="7"/>
        <v/>
      </c>
      <c r="Z18" s="24"/>
      <c r="AA18" s="24"/>
      <c r="AB18" s="24"/>
      <c r="AC18" s="44" t="str">
        <f t="shared" si="8"/>
        <v/>
      </c>
      <c r="AD18" s="24"/>
      <c r="AE18" s="44" t="str">
        <f t="shared" si="9"/>
        <v/>
      </c>
      <c r="AF18" s="24"/>
      <c r="AG18" s="24"/>
      <c r="AH18" s="24"/>
      <c r="AI18" s="44" t="str">
        <f t="shared" si="10"/>
        <v/>
      </c>
      <c r="AJ18" s="24"/>
      <c r="AK18" s="44" t="str">
        <f t="shared" si="11"/>
        <v/>
      </c>
      <c r="AL18" s="24"/>
      <c r="AM18" s="24"/>
      <c r="AN18" s="24"/>
      <c r="AO18" s="44" t="str">
        <f t="shared" si="22"/>
        <v/>
      </c>
      <c r="AP18" s="24"/>
      <c r="AQ18" s="44" t="str">
        <f t="shared" si="23"/>
        <v/>
      </c>
      <c r="AR18" s="24"/>
      <c r="AS18" s="24"/>
      <c r="AT18" s="24"/>
      <c r="AU18" s="44" t="str">
        <f t="shared" si="24"/>
        <v/>
      </c>
      <c r="AV18" s="24"/>
      <c r="AW18" s="44" t="str">
        <f t="shared" si="25"/>
        <v/>
      </c>
      <c r="AX18" s="24"/>
      <c r="AY18" s="24"/>
      <c r="AZ18" s="44">
        <f t="shared" si="16"/>
        <v>3</v>
      </c>
      <c r="BA18" s="44">
        <f t="shared" si="17"/>
        <v>36</v>
      </c>
      <c r="BB18" s="44">
        <f t="shared" si="18"/>
        <v>2</v>
      </c>
      <c r="BC18" s="44">
        <f t="shared" si="19"/>
        <v>24</v>
      </c>
      <c r="BD18" s="44">
        <f t="shared" si="20"/>
        <v>5</v>
      </c>
      <c r="BE18" s="31">
        <f t="shared" si="21"/>
        <v>5</v>
      </c>
      <c r="BF18" s="86" t="s">
        <v>133</v>
      </c>
      <c r="BG18" s="55" t="s">
        <v>39</v>
      </c>
    </row>
    <row r="19" spans="1:59" ht="15.75" customHeight="1" x14ac:dyDescent="0.3">
      <c r="A19" s="24" t="s">
        <v>48</v>
      </c>
      <c r="B19" s="42" t="s">
        <v>126</v>
      </c>
      <c r="C19" s="85" t="s">
        <v>143</v>
      </c>
      <c r="D19" s="24"/>
      <c r="E19" s="44" t="str">
        <f t="shared" si="0"/>
        <v/>
      </c>
      <c r="F19" s="24"/>
      <c r="G19" s="44" t="str">
        <f t="shared" si="1"/>
        <v/>
      </c>
      <c r="H19" s="24"/>
      <c r="I19" s="24"/>
      <c r="J19" s="24">
        <v>3</v>
      </c>
      <c r="K19" s="44">
        <f t="shared" si="2"/>
        <v>36</v>
      </c>
      <c r="L19" s="24"/>
      <c r="M19" s="44" t="str">
        <f t="shared" si="3"/>
        <v/>
      </c>
      <c r="N19" s="24">
        <v>3</v>
      </c>
      <c r="O19" s="24" t="s">
        <v>9</v>
      </c>
      <c r="P19" s="24"/>
      <c r="Q19" s="44" t="str">
        <f t="shared" si="4"/>
        <v/>
      </c>
      <c r="R19" s="24"/>
      <c r="S19" s="44" t="str">
        <f t="shared" si="5"/>
        <v/>
      </c>
      <c r="T19" s="24"/>
      <c r="U19" s="24"/>
      <c r="V19" s="24"/>
      <c r="W19" s="44" t="str">
        <f t="shared" si="6"/>
        <v/>
      </c>
      <c r="X19" s="24"/>
      <c r="Y19" s="44" t="str">
        <f t="shared" si="7"/>
        <v/>
      </c>
      <c r="Z19" s="24"/>
      <c r="AA19" s="24"/>
      <c r="AB19" s="24"/>
      <c r="AC19" s="44" t="str">
        <f t="shared" si="8"/>
        <v/>
      </c>
      <c r="AD19" s="24"/>
      <c r="AE19" s="44" t="str">
        <f t="shared" si="9"/>
        <v/>
      </c>
      <c r="AF19" s="24"/>
      <c r="AG19" s="24"/>
      <c r="AH19" s="24"/>
      <c r="AI19" s="44" t="str">
        <f t="shared" si="10"/>
        <v/>
      </c>
      <c r="AJ19" s="24"/>
      <c r="AK19" s="44" t="str">
        <f t="shared" si="11"/>
        <v/>
      </c>
      <c r="AL19" s="24"/>
      <c r="AM19" s="24"/>
      <c r="AN19" s="24"/>
      <c r="AO19" s="44" t="str">
        <f t="shared" si="22"/>
        <v/>
      </c>
      <c r="AP19" s="24"/>
      <c r="AQ19" s="44" t="str">
        <f t="shared" si="23"/>
        <v/>
      </c>
      <c r="AR19" s="24"/>
      <c r="AS19" s="24"/>
      <c r="AT19" s="24"/>
      <c r="AU19" s="44" t="str">
        <f t="shared" si="24"/>
        <v/>
      </c>
      <c r="AV19" s="24"/>
      <c r="AW19" s="44" t="str">
        <f t="shared" si="25"/>
        <v/>
      </c>
      <c r="AX19" s="24"/>
      <c r="AY19" s="24"/>
      <c r="AZ19" s="44">
        <f t="shared" si="16"/>
        <v>3</v>
      </c>
      <c r="BA19" s="44">
        <f t="shared" si="17"/>
        <v>36</v>
      </c>
      <c r="BB19" s="44" t="str">
        <f t="shared" si="18"/>
        <v/>
      </c>
      <c r="BC19" s="44" t="str">
        <f t="shared" si="19"/>
        <v/>
      </c>
      <c r="BD19" s="44">
        <f t="shared" si="20"/>
        <v>3</v>
      </c>
      <c r="BE19" s="31">
        <f t="shared" si="21"/>
        <v>3</v>
      </c>
      <c r="BF19" s="86" t="s">
        <v>131</v>
      </c>
      <c r="BG19" s="55" t="s">
        <v>49</v>
      </c>
    </row>
    <row r="20" spans="1:59" ht="15.75" customHeight="1" x14ac:dyDescent="0.3">
      <c r="A20" s="24" t="s">
        <v>50</v>
      </c>
      <c r="B20" s="42" t="s">
        <v>126</v>
      </c>
      <c r="C20" s="87" t="s">
        <v>144</v>
      </c>
      <c r="D20" s="24"/>
      <c r="E20" s="44" t="str">
        <f t="shared" si="0"/>
        <v/>
      </c>
      <c r="F20" s="24"/>
      <c r="G20" s="44" t="str">
        <f t="shared" si="1"/>
        <v/>
      </c>
      <c r="H20" s="24"/>
      <c r="I20" s="24"/>
      <c r="J20" s="24"/>
      <c r="K20" s="44" t="str">
        <f t="shared" si="2"/>
        <v/>
      </c>
      <c r="L20" s="24"/>
      <c r="M20" s="44" t="str">
        <f t="shared" si="3"/>
        <v/>
      </c>
      <c r="N20" s="24"/>
      <c r="O20" s="24"/>
      <c r="P20" s="24"/>
      <c r="Q20" s="44" t="str">
        <f t="shared" si="4"/>
        <v/>
      </c>
      <c r="R20" s="24"/>
      <c r="S20" s="44" t="str">
        <f t="shared" si="5"/>
        <v/>
      </c>
      <c r="T20" s="24"/>
      <c r="U20" s="24"/>
      <c r="V20" s="24"/>
      <c r="W20" s="44" t="str">
        <f t="shared" si="6"/>
        <v/>
      </c>
      <c r="X20" s="24"/>
      <c r="Y20" s="44" t="str">
        <f t="shared" si="7"/>
        <v/>
      </c>
      <c r="Z20" s="24"/>
      <c r="AA20" s="24"/>
      <c r="AB20" s="24">
        <v>2</v>
      </c>
      <c r="AC20" s="44">
        <f t="shared" si="8"/>
        <v>24</v>
      </c>
      <c r="AD20" s="24">
        <v>1</v>
      </c>
      <c r="AE20" s="44">
        <f t="shared" si="9"/>
        <v>12</v>
      </c>
      <c r="AF20" s="24">
        <v>2</v>
      </c>
      <c r="AG20" s="24" t="s">
        <v>11</v>
      </c>
      <c r="AH20" s="24"/>
      <c r="AI20" s="44" t="str">
        <f t="shared" si="10"/>
        <v/>
      </c>
      <c r="AJ20" s="24"/>
      <c r="AK20" s="44" t="str">
        <f t="shared" si="11"/>
        <v/>
      </c>
      <c r="AL20" s="24"/>
      <c r="AM20" s="24"/>
      <c r="AN20" s="24"/>
      <c r="AO20" s="44" t="str">
        <f t="shared" si="22"/>
        <v/>
      </c>
      <c r="AP20" s="24"/>
      <c r="AQ20" s="44" t="str">
        <f t="shared" si="23"/>
        <v/>
      </c>
      <c r="AR20" s="24"/>
      <c r="AS20" s="24"/>
      <c r="AT20" s="24"/>
      <c r="AU20" s="44" t="str">
        <f t="shared" si="24"/>
        <v/>
      </c>
      <c r="AV20" s="24"/>
      <c r="AW20" s="44" t="str">
        <f t="shared" si="25"/>
        <v/>
      </c>
      <c r="AX20" s="24"/>
      <c r="AY20" s="24"/>
      <c r="AZ20" s="44">
        <f t="shared" si="16"/>
        <v>2</v>
      </c>
      <c r="BA20" s="44">
        <f t="shared" si="17"/>
        <v>24</v>
      </c>
      <c r="BB20" s="44">
        <f t="shared" si="18"/>
        <v>1</v>
      </c>
      <c r="BC20" s="44">
        <f t="shared" si="19"/>
        <v>12</v>
      </c>
      <c r="BD20" s="44">
        <f t="shared" si="20"/>
        <v>2</v>
      </c>
      <c r="BE20" s="31">
        <f t="shared" si="21"/>
        <v>3</v>
      </c>
      <c r="BF20" s="60" t="s">
        <v>130</v>
      </c>
      <c r="BG20" s="55" t="s">
        <v>60</v>
      </c>
    </row>
    <row r="21" spans="1:59" ht="15.75" customHeight="1" x14ac:dyDescent="0.3">
      <c r="A21" s="24" t="s">
        <v>53</v>
      </c>
      <c r="B21" s="42" t="s">
        <v>126</v>
      </c>
      <c r="C21" s="85" t="s">
        <v>145</v>
      </c>
      <c r="D21" s="24">
        <v>2</v>
      </c>
      <c r="E21" s="44">
        <f t="shared" si="0"/>
        <v>24</v>
      </c>
      <c r="F21" s="24">
        <v>1</v>
      </c>
      <c r="G21" s="44">
        <f t="shared" si="1"/>
        <v>12</v>
      </c>
      <c r="H21" s="24">
        <v>2</v>
      </c>
      <c r="I21" s="24" t="s">
        <v>20</v>
      </c>
      <c r="J21" s="24"/>
      <c r="K21" s="44" t="str">
        <f t="shared" si="2"/>
        <v/>
      </c>
      <c r="L21" s="24"/>
      <c r="M21" s="44" t="str">
        <f t="shared" si="3"/>
        <v/>
      </c>
      <c r="N21" s="24"/>
      <c r="O21" s="24"/>
      <c r="P21" s="24"/>
      <c r="Q21" s="44" t="str">
        <f t="shared" si="4"/>
        <v/>
      </c>
      <c r="R21" s="24"/>
      <c r="S21" s="44" t="str">
        <f t="shared" si="5"/>
        <v/>
      </c>
      <c r="T21" s="24"/>
      <c r="U21" s="24"/>
      <c r="V21" s="24"/>
      <c r="W21" s="44" t="str">
        <f t="shared" si="6"/>
        <v/>
      </c>
      <c r="X21" s="24"/>
      <c r="Y21" s="44" t="str">
        <f t="shared" si="7"/>
        <v/>
      </c>
      <c r="Z21" s="24"/>
      <c r="AA21" s="24"/>
      <c r="AB21" s="24"/>
      <c r="AC21" s="44" t="str">
        <f t="shared" si="8"/>
        <v/>
      </c>
      <c r="AD21" s="24"/>
      <c r="AE21" s="44" t="str">
        <f t="shared" si="9"/>
        <v/>
      </c>
      <c r="AF21" s="24"/>
      <c r="AG21" s="24"/>
      <c r="AH21" s="24"/>
      <c r="AI21" s="44" t="str">
        <f t="shared" si="10"/>
        <v/>
      </c>
      <c r="AJ21" s="24"/>
      <c r="AK21" s="44" t="str">
        <f t="shared" si="11"/>
        <v/>
      </c>
      <c r="AL21" s="24"/>
      <c r="AM21" s="24"/>
      <c r="AN21" s="24"/>
      <c r="AO21" s="44" t="str">
        <f t="shared" si="22"/>
        <v/>
      </c>
      <c r="AP21" s="24"/>
      <c r="AQ21" s="44" t="str">
        <f t="shared" si="23"/>
        <v/>
      </c>
      <c r="AR21" s="24"/>
      <c r="AS21" s="24"/>
      <c r="AT21" s="24"/>
      <c r="AU21" s="44" t="str">
        <f t="shared" si="24"/>
        <v/>
      </c>
      <c r="AV21" s="24"/>
      <c r="AW21" s="44" t="str">
        <f t="shared" si="25"/>
        <v/>
      </c>
      <c r="AX21" s="24"/>
      <c r="AY21" s="24"/>
      <c r="AZ21" s="44">
        <f t="shared" si="16"/>
        <v>2</v>
      </c>
      <c r="BA21" s="44">
        <f t="shared" si="17"/>
        <v>24</v>
      </c>
      <c r="BB21" s="44">
        <f t="shared" si="18"/>
        <v>1</v>
      </c>
      <c r="BC21" s="44">
        <f t="shared" si="19"/>
        <v>12</v>
      </c>
      <c r="BD21" s="44">
        <f t="shared" si="20"/>
        <v>2</v>
      </c>
      <c r="BE21" s="31">
        <f t="shared" si="21"/>
        <v>3</v>
      </c>
      <c r="BF21" s="86" t="s">
        <v>131</v>
      </c>
      <c r="BG21" s="32" t="s">
        <v>122</v>
      </c>
    </row>
    <row r="22" spans="1:59" ht="15.75" customHeight="1" x14ac:dyDescent="0.3">
      <c r="A22" s="24" t="s">
        <v>57</v>
      </c>
      <c r="B22" s="42" t="s">
        <v>126</v>
      </c>
      <c r="C22" s="85" t="s">
        <v>146</v>
      </c>
      <c r="D22" s="24"/>
      <c r="E22" s="44" t="str">
        <f t="shared" si="0"/>
        <v/>
      </c>
      <c r="F22" s="24"/>
      <c r="G22" s="44" t="str">
        <f t="shared" si="1"/>
        <v/>
      </c>
      <c r="H22" s="24"/>
      <c r="I22" s="24"/>
      <c r="J22" s="24"/>
      <c r="K22" s="44" t="str">
        <f t="shared" si="2"/>
        <v/>
      </c>
      <c r="L22" s="24"/>
      <c r="M22" s="44" t="str">
        <f t="shared" si="3"/>
        <v/>
      </c>
      <c r="N22" s="24"/>
      <c r="O22" s="24"/>
      <c r="P22" s="24"/>
      <c r="Q22" s="44" t="str">
        <f t="shared" si="4"/>
        <v/>
      </c>
      <c r="R22" s="24"/>
      <c r="S22" s="44" t="str">
        <f t="shared" si="5"/>
        <v/>
      </c>
      <c r="T22" s="24"/>
      <c r="U22" s="24"/>
      <c r="V22" s="24"/>
      <c r="W22" s="44" t="str">
        <f t="shared" si="6"/>
        <v/>
      </c>
      <c r="X22" s="24"/>
      <c r="Y22" s="44" t="str">
        <f t="shared" si="7"/>
        <v/>
      </c>
      <c r="Z22" s="24"/>
      <c r="AA22" s="24"/>
      <c r="AB22" s="24"/>
      <c r="AC22" s="44" t="str">
        <f t="shared" si="8"/>
        <v/>
      </c>
      <c r="AD22" s="24"/>
      <c r="AE22" s="44" t="str">
        <f t="shared" si="9"/>
        <v/>
      </c>
      <c r="AF22" s="24"/>
      <c r="AG22" s="24"/>
      <c r="AH22" s="24">
        <v>2</v>
      </c>
      <c r="AI22" s="44">
        <f t="shared" si="10"/>
        <v>24</v>
      </c>
      <c r="AJ22" s="24"/>
      <c r="AK22" s="44" t="str">
        <f t="shared" si="11"/>
        <v/>
      </c>
      <c r="AL22" s="24">
        <v>2</v>
      </c>
      <c r="AM22" s="24" t="s">
        <v>20</v>
      </c>
      <c r="AN22" s="24"/>
      <c r="AO22" s="44" t="str">
        <f t="shared" si="22"/>
        <v/>
      </c>
      <c r="AP22" s="24"/>
      <c r="AQ22" s="44" t="str">
        <f t="shared" si="23"/>
        <v/>
      </c>
      <c r="AR22" s="24"/>
      <c r="AS22" s="24"/>
      <c r="AT22" s="24"/>
      <c r="AU22" s="44" t="str">
        <f t="shared" si="24"/>
        <v/>
      </c>
      <c r="AV22" s="24"/>
      <c r="AW22" s="44" t="str">
        <f t="shared" si="25"/>
        <v/>
      </c>
      <c r="AX22" s="24"/>
      <c r="AY22" s="24"/>
      <c r="AZ22" s="44">
        <f t="shared" si="16"/>
        <v>2</v>
      </c>
      <c r="BA22" s="44">
        <f t="shared" si="17"/>
        <v>24</v>
      </c>
      <c r="BB22" s="44" t="str">
        <f t="shared" si="18"/>
        <v/>
      </c>
      <c r="BC22" s="44" t="str">
        <f t="shared" si="19"/>
        <v/>
      </c>
      <c r="BD22" s="44">
        <f t="shared" si="20"/>
        <v>2</v>
      </c>
      <c r="BE22" s="31">
        <f t="shared" si="21"/>
        <v>2</v>
      </c>
      <c r="BF22" s="86" t="s">
        <v>132</v>
      </c>
      <c r="BG22" s="55" t="s">
        <v>54</v>
      </c>
    </row>
    <row r="23" spans="1:59" ht="15.75" customHeight="1" x14ac:dyDescent="0.3">
      <c r="A23" s="24" t="s">
        <v>59</v>
      </c>
      <c r="B23" s="42" t="s">
        <v>126</v>
      </c>
      <c r="C23" s="85" t="s">
        <v>147</v>
      </c>
      <c r="D23" s="24"/>
      <c r="E23" s="44" t="str">
        <f t="shared" si="0"/>
        <v/>
      </c>
      <c r="F23" s="24"/>
      <c r="G23" s="44" t="str">
        <f t="shared" si="1"/>
        <v/>
      </c>
      <c r="H23" s="24"/>
      <c r="I23" s="24"/>
      <c r="J23" s="24"/>
      <c r="K23" s="44" t="str">
        <f t="shared" si="2"/>
        <v/>
      </c>
      <c r="L23" s="24"/>
      <c r="M23" s="44" t="str">
        <f t="shared" si="3"/>
        <v/>
      </c>
      <c r="N23" s="24"/>
      <c r="O23" s="24"/>
      <c r="P23" s="24"/>
      <c r="Q23" s="44" t="str">
        <f t="shared" si="4"/>
        <v/>
      </c>
      <c r="R23" s="24"/>
      <c r="S23" s="44" t="str">
        <f t="shared" si="5"/>
        <v/>
      </c>
      <c r="T23" s="24"/>
      <c r="U23" s="24"/>
      <c r="V23" s="24">
        <v>2</v>
      </c>
      <c r="W23" s="44">
        <f t="shared" si="6"/>
        <v>24</v>
      </c>
      <c r="X23" s="24"/>
      <c r="Y23" s="44" t="str">
        <f t="shared" si="7"/>
        <v/>
      </c>
      <c r="Z23" s="24">
        <v>2</v>
      </c>
      <c r="AA23" s="24" t="s">
        <v>20</v>
      </c>
      <c r="AB23" s="24"/>
      <c r="AC23" s="44" t="str">
        <f t="shared" si="8"/>
        <v/>
      </c>
      <c r="AD23" s="24"/>
      <c r="AE23" s="44" t="str">
        <f t="shared" si="9"/>
        <v/>
      </c>
      <c r="AF23" s="24"/>
      <c r="AG23" s="24"/>
      <c r="AH23" s="24"/>
      <c r="AI23" s="44" t="str">
        <f t="shared" si="10"/>
        <v/>
      </c>
      <c r="AJ23" s="24"/>
      <c r="AK23" s="44" t="str">
        <f t="shared" si="11"/>
        <v/>
      </c>
      <c r="AL23" s="24"/>
      <c r="AM23" s="24"/>
      <c r="AN23" s="24"/>
      <c r="AO23" s="44" t="str">
        <f t="shared" si="22"/>
        <v/>
      </c>
      <c r="AP23" s="24"/>
      <c r="AQ23" s="44" t="str">
        <f t="shared" si="23"/>
        <v/>
      </c>
      <c r="AR23" s="24"/>
      <c r="AS23" s="24"/>
      <c r="AT23" s="24"/>
      <c r="AU23" s="44" t="str">
        <f t="shared" si="24"/>
        <v/>
      </c>
      <c r="AV23" s="24"/>
      <c r="AW23" s="44" t="str">
        <f t="shared" si="25"/>
        <v/>
      </c>
      <c r="AX23" s="24"/>
      <c r="AY23" s="24"/>
      <c r="AZ23" s="44">
        <f t="shared" si="16"/>
        <v>2</v>
      </c>
      <c r="BA23" s="44">
        <f t="shared" si="17"/>
        <v>24</v>
      </c>
      <c r="BB23" s="44" t="str">
        <f t="shared" si="18"/>
        <v/>
      </c>
      <c r="BC23" s="44" t="str">
        <f t="shared" si="19"/>
        <v/>
      </c>
      <c r="BD23" s="44">
        <f t="shared" si="20"/>
        <v>2</v>
      </c>
      <c r="BE23" s="31">
        <f t="shared" si="21"/>
        <v>2</v>
      </c>
      <c r="BF23" s="86" t="s">
        <v>132</v>
      </c>
      <c r="BG23" s="55" t="s">
        <v>62</v>
      </c>
    </row>
    <row r="24" spans="1:59" ht="15.75" customHeight="1" x14ac:dyDescent="0.3">
      <c r="A24" s="24" t="s">
        <v>63</v>
      </c>
      <c r="B24" s="42" t="s">
        <v>126</v>
      </c>
      <c r="C24" s="85" t="s">
        <v>148</v>
      </c>
      <c r="D24" s="24"/>
      <c r="E24" s="44" t="str">
        <f t="shared" si="0"/>
        <v/>
      </c>
      <c r="F24" s="24"/>
      <c r="G24" s="44" t="str">
        <f t="shared" si="1"/>
        <v/>
      </c>
      <c r="H24" s="24"/>
      <c r="I24" s="24"/>
      <c r="J24" s="24"/>
      <c r="K24" s="44" t="str">
        <f t="shared" si="2"/>
        <v/>
      </c>
      <c r="L24" s="24"/>
      <c r="M24" s="44" t="str">
        <f t="shared" si="3"/>
        <v/>
      </c>
      <c r="N24" s="24"/>
      <c r="O24" s="24"/>
      <c r="P24" s="24"/>
      <c r="Q24" s="44" t="str">
        <f t="shared" si="4"/>
        <v/>
      </c>
      <c r="R24" s="24">
        <v>2</v>
      </c>
      <c r="S24" s="44">
        <f t="shared" si="5"/>
        <v>24</v>
      </c>
      <c r="T24" s="24">
        <v>2</v>
      </c>
      <c r="U24" s="24" t="s">
        <v>20</v>
      </c>
      <c r="V24" s="24"/>
      <c r="W24" s="44" t="str">
        <f t="shared" si="6"/>
        <v/>
      </c>
      <c r="X24" s="24"/>
      <c r="Y24" s="44" t="str">
        <f t="shared" si="7"/>
        <v/>
      </c>
      <c r="Z24" s="24"/>
      <c r="AA24" s="24"/>
      <c r="AB24" s="24"/>
      <c r="AC24" s="44" t="str">
        <f t="shared" si="8"/>
        <v/>
      </c>
      <c r="AD24" s="24"/>
      <c r="AE24" s="44" t="str">
        <f t="shared" si="9"/>
        <v/>
      </c>
      <c r="AF24" s="24"/>
      <c r="AG24" s="24"/>
      <c r="AH24" s="24"/>
      <c r="AI24" s="44" t="str">
        <f t="shared" si="10"/>
        <v/>
      </c>
      <c r="AJ24" s="24"/>
      <c r="AK24" s="44" t="str">
        <f t="shared" si="11"/>
        <v/>
      </c>
      <c r="AL24" s="24"/>
      <c r="AM24" s="24"/>
      <c r="AN24" s="24"/>
      <c r="AO24" s="44" t="str">
        <f t="shared" si="22"/>
        <v/>
      </c>
      <c r="AP24" s="24"/>
      <c r="AQ24" s="44" t="str">
        <f t="shared" si="23"/>
        <v/>
      </c>
      <c r="AR24" s="24"/>
      <c r="AS24" s="24"/>
      <c r="AT24" s="24"/>
      <c r="AU24" s="44" t="str">
        <f t="shared" si="24"/>
        <v/>
      </c>
      <c r="AV24" s="24"/>
      <c r="AW24" s="44" t="str">
        <f t="shared" si="25"/>
        <v/>
      </c>
      <c r="AX24" s="24"/>
      <c r="AY24" s="24"/>
      <c r="AZ24" s="44" t="str">
        <f t="shared" si="16"/>
        <v/>
      </c>
      <c r="BA24" s="44" t="str">
        <f t="shared" si="17"/>
        <v/>
      </c>
      <c r="BB24" s="44">
        <f t="shared" si="18"/>
        <v>2</v>
      </c>
      <c r="BC24" s="44">
        <f t="shared" si="19"/>
        <v>24</v>
      </c>
      <c r="BD24" s="44">
        <f t="shared" si="20"/>
        <v>2</v>
      </c>
      <c r="BE24" s="31">
        <f t="shared" si="21"/>
        <v>2</v>
      </c>
      <c r="BF24" s="60" t="s">
        <v>130</v>
      </c>
      <c r="BG24" s="55" t="s">
        <v>64</v>
      </c>
    </row>
    <row r="25" spans="1:59" ht="15.75" customHeight="1" x14ac:dyDescent="0.3">
      <c r="A25" s="24" t="s">
        <v>65</v>
      </c>
      <c r="B25" s="42" t="s">
        <v>126</v>
      </c>
      <c r="C25" s="85" t="s">
        <v>149</v>
      </c>
      <c r="D25" s="24"/>
      <c r="E25" s="44" t="str">
        <f t="shared" si="0"/>
        <v/>
      </c>
      <c r="F25" s="24"/>
      <c r="G25" s="44" t="str">
        <f t="shared" si="1"/>
        <v/>
      </c>
      <c r="H25" s="24"/>
      <c r="I25" s="24"/>
      <c r="J25" s="24"/>
      <c r="K25" s="44" t="str">
        <f t="shared" si="2"/>
        <v/>
      </c>
      <c r="L25" s="24"/>
      <c r="M25" s="44" t="str">
        <f t="shared" si="3"/>
        <v/>
      </c>
      <c r="N25" s="24"/>
      <c r="O25" s="24"/>
      <c r="P25" s="24"/>
      <c r="Q25" s="44" t="str">
        <f t="shared" si="4"/>
        <v/>
      </c>
      <c r="R25" s="24"/>
      <c r="S25" s="44" t="str">
        <f t="shared" si="5"/>
        <v/>
      </c>
      <c r="T25" s="24"/>
      <c r="U25" s="24"/>
      <c r="V25" s="24"/>
      <c r="W25" s="44" t="str">
        <f t="shared" si="6"/>
        <v/>
      </c>
      <c r="X25" s="24"/>
      <c r="Y25" s="44" t="str">
        <f t="shared" si="7"/>
        <v/>
      </c>
      <c r="Z25" s="24"/>
      <c r="AA25" s="24"/>
      <c r="AB25" s="24"/>
      <c r="AC25" s="44" t="str">
        <f t="shared" si="8"/>
        <v/>
      </c>
      <c r="AD25" s="24">
        <v>2</v>
      </c>
      <c r="AE25" s="44">
        <f t="shared" si="9"/>
        <v>24</v>
      </c>
      <c r="AF25" s="24">
        <v>2</v>
      </c>
      <c r="AG25" s="24" t="s">
        <v>20</v>
      </c>
      <c r="AH25" s="24"/>
      <c r="AI25" s="44" t="str">
        <f t="shared" si="10"/>
        <v/>
      </c>
      <c r="AJ25" s="24"/>
      <c r="AK25" s="44" t="str">
        <f t="shared" si="11"/>
        <v/>
      </c>
      <c r="AL25" s="24"/>
      <c r="AM25" s="24"/>
      <c r="AN25" s="24"/>
      <c r="AO25" s="44" t="str">
        <f t="shared" si="22"/>
        <v/>
      </c>
      <c r="AP25" s="24"/>
      <c r="AQ25" s="44" t="str">
        <f t="shared" si="23"/>
        <v/>
      </c>
      <c r="AR25" s="24"/>
      <c r="AS25" s="24"/>
      <c r="AT25" s="24"/>
      <c r="AU25" s="44" t="str">
        <f t="shared" si="24"/>
        <v/>
      </c>
      <c r="AV25" s="24"/>
      <c r="AW25" s="44" t="str">
        <f t="shared" si="25"/>
        <v/>
      </c>
      <c r="AX25" s="24"/>
      <c r="AY25" s="24"/>
      <c r="AZ25" s="44" t="str">
        <f t="shared" si="16"/>
        <v/>
      </c>
      <c r="BA25" s="44" t="str">
        <f t="shared" si="17"/>
        <v/>
      </c>
      <c r="BB25" s="44">
        <f t="shared" si="18"/>
        <v>2</v>
      </c>
      <c r="BC25" s="44">
        <f t="shared" si="19"/>
        <v>24</v>
      </c>
      <c r="BD25" s="44">
        <f t="shared" si="20"/>
        <v>2</v>
      </c>
      <c r="BE25" s="31">
        <f t="shared" si="21"/>
        <v>2</v>
      </c>
      <c r="BF25" s="86" t="s">
        <v>132</v>
      </c>
      <c r="BG25" s="55" t="s">
        <v>66</v>
      </c>
    </row>
    <row r="26" spans="1:59" ht="15.75" customHeight="1" x14ac:dyDescent="0.3">
      <c r="A26" s="24" t="s">
        <v>67</v>
      </c>
      <c r="B26" s="42" t="s">
        <v>126</v>
      </c>
      <c r="C26" s="85" t="s">
        <v>150</v>
      </c>
      <c r="D26" s="24"/>
      <c r="E26" s="44" t="str">
        <f t="shared" si="0"/>
        <v/>
      </c>
      <c r="F26" s="24"/>
      <c r="G26" s="44" t="str">
        <f t="shared" si="1"/>
        <v/>
      </c>
      <c r="H26" s="24"/>
      <c r="I26" s="24"/>
      <c r="J26" s="24"/>
      <c r="K26" s="44" t="str">
        <f t="shared" si="2"/>
        <v/>
      </c>
      <c r="L26" s="24"/>
      <c r="M26" s="44" t="str">
        <f t="shared" si="3"/>
        <v/>
      </c>
      <c r="N26" s="24"/>
      <c r="O26" s="24"/>
      <c r="P26" s="24"/>
      <c r="Q26" s="44" t="str">
        <f t="shared" si="4"/>
        <v/>
      </c>
      <c r="R26" s="24"/>
      <c r="S26" s="44" t="str">
        <f t="shared" si="5"/>
        <v/>
      </c>
      <c r="T26" s="24"/>
      <c r="U26" s="24"/>
      <c r="V26" s="24"/>
      <c r="W26" s="44" t="str">
        <f t="shared" si="6"/>
        <v/>
      </c>
      <c r="X26" s="24"/>
      <c r="Y26" s="44" t="str">
        <f t="shared" si="7"/>
        <v/>
      </c>
      <c r="Z26" s="24"/>
      <c r="AA26" s="24"/>
      <c r="AB26" s="24"/>
      <c r="AC26" s="44" t="str">
        <f t="shared" si="8"/>
        <v/>
      </c>
      <c r="AD26" s="24"/>
      <c r="AE26" s="44" t="str">
        <f t="shared" si="9"/>
        <v/>
      </c>
      <c r="AF26" s="24"/>
      <c r="AG26" s="24"/>
      <c r="AH26" s="24"/>
      <c r="AI26" s="44" t="str">
        <f t="shared" si="10"/>
        <v/>
      </c>
      <c r="AJ26" s="24">
        <v>2</v>
      </c>
      <c r="AK26" s="44">
        <f t="shared" si="11"/>
        <v>24</v>
      </c>
      <c r="AL26" s="24">
        <v>2</v>
      </c>
      <c r="AM26" s="24" t="s">
        <v>20</v>
      </c>
      <c r="AN26" s="24"/>
      <c r="AO26" s="44" t="str">
        <f t="shared" si="22"/>
        <v/>
      </c>
      <c r="AP26" s="24"/>
      <c r="AQ26" s="44" t="str">
        <f t="shared" si="23"/>
        <v/>
      </c>
      <c r="AR26" s="24"/>
      <c r="AS26" s="24"/>
      <c r="AT26" s="24"/>
      <c r="AU26" s="44" t="str">
        <f t="shared" si="24"/>
        <v/>
      </c>
      <c r="AV26" s="24"/>
      <c r="AW26" s="44" t="str">
        <f t="shared" si="25"/>
        <v/>
      </c>
      <c r="AX26" s="24"/>
      <c r="AY26" s="24"/>
      <c r="AZ26" s="44" t="str">
        <f t="shared" si="16"/>
        <v/>
      </c>
      <c r="BA26" s="44" t="str">
        <f t="shared" si="17"/>
        <v/>
      </c>
      <c r="BB26" s="44">
        <f t="shared" si="18"/>
        <v>2</v>
      </c>
      <c r="BC26" s="44">
        <f t="shared" si="19"/>
        <v>24</v>
      </c>
      <c r="BD26" s="44">
        <f t="shared" si="20"/>
        <v>2</v>
      </c>
      <c r="BE26" s="31">
        <f t="shared" si="21"/>
        <v>2</v>
      </c>
      <c r="BF26" s="86" t="s">
        <v>132</v>
      </c>
      <c r="BG26" s="55" t="s">
        <v>66</v>
      </c>
    </row>
    <row r="27" spans="1:59" ht="14.25" customHeight="1" x14ac:dyDescent="0.3">
      <c r="A27" s="24" t="s">
        <v>68</v>
      </c>
      <c r="B27" s="42" t="s">
        <v>126</v>
      </c>
      <c r="C27" s="85" t="s">
        <v>151</v>
      </c>
      <c r="D27" s="24"/>
      <c r="E27" s="44" t="str">
        <f t="shared" si="0"/>
        <v/>
      </c>
      <c r="F27" s="24">
        <v>2</v>
      </c>
      <c r="G27" s="44">
        <f t="shared" si="1"/>
        <v>24</v>
      </c>
      <c r="H27" s="24">
        <v>2</v>
      </c>
      <c r="I27" s="24" t="s">
        <v>20</v>
      </c>
      <c r="J27" s="24"/>
      <c r="K27" s="44" t="str">
        <f t="shared" si="2"/>
        <v/>
      </c>
      <c r="L27" s="24"/>
      <c r="M27" s="44" t="str">
        <f t="shared" si="3"/>
        <v/>
      </c>
      <c r="N27" s="24"/>
      <c r="O27" s="24"/>
      <c r="P27" s="24"/>
      <c r="Q27" s="44" t="str">
        <f t="shared" si="4"/>
        <v/>
      </c>
      <c r="R27" s="24"/>
      <c r="S27" s="44" t="str">
        <f t="shared" si="5"/>
        <v/>
      </c>
      <c r="T27" s="24"/>
      <c r="U27" s="24"/>
      <c r="V27" s="24"/>
      <c r="W27" s="44" t="str">
        <f t="shared" si="6"/>
        <v/>
      </c>
      <c r="X27" s="24"/>
      <c r="Y27" s="44" t="str">
        <f t="shared" si="7"/>
        <v/>
      </c>
      <c r="Z27" s="24"/>
      <c r="AA27" s="24"/>
      <c r="AB27" s="24"/>
      <c r="AC27" s="44" t="str">
        <f t="shared" si="8"/>
        <v/>
      </c>
      <c r="AD27" s="24"/>
      <c r="AE27" s="44" t="str">
        <f t="shared" si="9"/>
        <v/>
      </c>
      <c r="AF27" s="24"/>
      <c r="AG27" s="24"/>
      <c r="AH27" s="24"/>
      <c r="AI27" s="44" t="str">
        <f t="shared" si="10"/>
        <v/>
      </c>
      <c r="AJ27" s="24"/>
      <c r="AK27" s="44" t="str">
        <f t="shared" si="11"/>
        <v/>
      </c>
      <c r="AL27" s="24"/>
      <c r="AM27" s="24"/>
      <c r="AN27" s="24"/>
      <c r="AO27" s="44" t="str">
        <f t="shared" si="22"/>
        <v/>
      </c>
      <c r="AP27" s="24"/>
      <c r="AQ27" s="44" t="str">
        <f t="shared" si="23"/>
        <v/>
      </c>
      <c r="AR27" s="24"/>
      <c r="AS27" s="24"/>
      <c r="AT27" s="24"/>
      <c r="AU27" s="44" t="str">
        <f t="shared" si="24"/>
        <v/>
      </c>
      <c r="AV27" s="24"/>
      <c r="AW27" s="44" t="str">
        <f t="shared" si="25"/>
        <v/>
      </c>
      <c r="AX27" s="24"/>
      <c r="AY27" s="24"/>
      <c r="AZ27" s="44" t="str">
        <f t="shared" si="16"/>
        <v/>
      </c>
      <c r="BA27" s="44" t="str">
        <f t="shared" si="17"/>
        <v/>
      </c>
      <c r="BB27" s="44">
        <f t="shared" si="18"/>
        <v>2</v>
      </c>
      <c r="BC27" s="44">
        <f t="shared" si="19"/>
        <v>24</v>
      </c>
      <c r="BD27" s="44">
        <f t="shared" si="20"/>
        <v>2</v>
      </c>
      <c r="BE27" s="31">
        <f t="shared" si="21"/>
        <v>2</v>
      </c>
      <c r="BF27" s="86" t="s">
        <v>132</v>
      </c>
      <c r="BG27" s="55" t="s">
        <v>66</v>
      </c>
    </row>
    <row r="28" spans="1:59" ht="15.75" customHeight="1" x14ac:dyDescent="0.3">
      <c r="A28" s="24" t="s">
        <v>69</v>
      </c>
      <c r="B28" s="42" t="s">
        <v>126</v>
      </c>
      <c r="C28" s="85" t="s">
        <v>152</v>
      </c>
      <c r="D28" s="24"/>
      <c r="E28" s="44" t="str">
        <f t="shared" si="0"/>
        <v/>
      </c>
      <c r="F28" s="24"/>
      <c r="G28" s="44" t="str">
        <f t="shared" si="1"/>
        <v/>
      </c>
      <c r="H28" s="24"/>
      <c r="I28" s="24"/>
      <c r="J28" s="24">
        <v>2</v>
      </c>
      <c r="K28" s="44">
        <f t="shared" si="2"/>
        <v>24</v>
      </c>
      <c r="L28" s="24"/>
      <c r="M28" s="44" t="str">
        <f t="shared" si="3"/>
        <v/>
      </c>
      <c r="N28" s="24">
        <v>2</v>
      </c>
      <c r="O28" s="24" t="s">
        <v>20</v>
      </c>
      <c r="P28" s="24"/>
      <c r="Q28" s="44" t="str">
        <f t="shared" si="4"/>
        <v/>
      </c>
      <c r="R28" s="24"/>
      <c r="S28" s="44" t="str">
        <f t="shared" si="5"/>
        <v/>
      </c>
      <c r="T28" s="24"/>
      <c r="U28" s="24"/>
      <c r="V28" s="24"/>
      <c r="W28" s="44" t="str">
        <f t="shared" si="6"/>
        <v/>
      </c>
      <c r="X28" s="24"/>
      <c r="Y28" s="44" t="str">
        <f t="shared" si="7"/>
        <v/>
      </c>
      <c r="Z28" s="24"/>
      <c r="AA28" s="24"/>
      <c r="AB28" s="24"/>
      <c r="AC28" s="44" t="str">
        <f t="shared" si="8"/>
        <v/>
      </c>
      <c r="AD28" s="24"/>
      <c r="AE28" s="44" t="str">
        <f t="shared" si="9"/>
        <v/>
      </c>
      <c r="AF28" s="24"/>
      <c r="AG28" s="24"/>
      <c r="AH28" s="24"/>
      <c r="AI28" s="44" t="str">
        <f t="shared" si="10"/>
        <v/>
      </c>
      <c r="AJ28" s="24"/>
      <c r="AK28" s="44" t="str">
        <f t="shared" si="11"/>
        <v/>
      </c>
      <c r="AL28" s="24"/>
      <c r="AM28" s="24"/>
      <c r="AN28" s="24"/>
      <c r="AO28" s="44" t="str">
        <f t="shared" si="22"/>
        <v/>
      </c>
      <c r="AP28" s="24"/>
      <c r="AQ28" s="44" t="str">
        <f t="shared" si="23"/>
        <v/>
      </c>
      <c r="AR28" s="24"/>
      <c r="AS28" s="24"/>
      <c r="AT28" s="24"/>
      <c r="AU28" s="44" t="str">
        <f t="shared" si="24"/>
        <v/>
      </c>
      <c r="AV28" s="24"/>
      <c r="AW28" s="44" t="str">
        <f t="shared" si="25"/>
        <v/>
      </c>
      <c r="AX28" s="24"/>
      <c r="AY28" s="24"/>
      <c r="AZ28" s="44">
        <f t="shared" si="16"/>
        <v>2</v>
      </c>
      <c r="BA28" s="44">
        <f t="shared" si="17"/>
        <v>24</v>
      </c>
      <c r="BB28" s="44" t="str">
        <f t="shared" si="18"/>
        <v/>
      </c>
      <c r="BC28" s="44" t="str">
        <f t="shared" si="19"/>
        <v/>
      </c>
      <c r="BD28" s="44">
        <f t="shared" si="20"/>
        <v>2</v>
      </c>
      <c r="BE28" s="31">
        <f t="shared" si="21"/>
        <v>2</v>
      </c>
      <c r="BF28" s="86" t="s">
        <v>132</v>
      </c>
      <c r="BG28" s="55" t="s">
        <v>120</v>
      </c>
    </row>
    <row r="29" spans="1:59" ht="15.75" customHeight="1" x14ac:dyDescent="0.3">
      <c r="A29" s="24" t="s">
        <v>70</v>
      </c>
      <c r="B29" s="42" t="s">
        <v>126</v>
      </c>
      <c r="C29" s="87" t="s">
        <v>153</v>
      </c>
      <c r="D29" s="24">
        <v>1</v>
      </c>
      <c r="E29" s="44">
        <f t="shared" si="0"/>
        <v>12</v>
      </c>
      <c r="F29" s="24">
        <v>1</v>
      </c>
      <c r="G29" s="44">
        <f t="shared" si="1"/>
        <v>12</v>
      </c>
      <c r="H29" s="24">
        <v>2</v>
      </c>
      <c r="I29" s="24" t="s">
        <v>20</v>
      </c>
      <c r="J29" s="24"/>
      <c r="K29" s="44" t="str">
        <f t="shared" si="2"/>
        <v/>
      </c>
      <c r="L29" s="24"/>
      <c r="M29" s="44" t="str">
        <f t="shared" si="3"/>
        <v/>
      </c>
      <c r="N29" s="24"/>
      <c r="O29" s="24"/>
      <c r="P29" s="24"/>
      <c r="Q29" s="44" t="str">
        <f t="shared" si="4"/>
        <v/>
      </c>
      <c r="R29" s="24"/>
      <c r="S29" s="44" t="str">
        <f t="shared" si="5"/>
        <v/>
      </c>
      <c r="T29" s="24"/>
      <c r="U29" s="24"/>
      <c r="V29" s="24"/>
      <c r="W29" s="44" t="str">
        <f t="shared" si="6"/>
        <v/>
      </c>
      <c r="X29" s="24"/>
      <c r="Y29" s="44" t="str">
        <f t="shared" si="7"/>
        <v/>
      </c>
      <c r="Z29" s="24"/>
      <c r="AA29" s="24"/>
      <c r="AB29" s="24"/>
      <c r="AC29" s="44" t="str">
        <f t="shared" si="8"/>
        <v/>
      </c>
      <c r="AD29" s="24"/>
      <c r="AE29" s="44" t="str">
        <f t="shared" si="9"/>
        <v/>
      </c>
      <c r="AF29" s="24"/>
      <c r="AG29" s="24"/>
      <c r="AH29" s="24"/>
      <c r="AI29" s="44" t="str">
        <f t="shared" si="10"/>
        <v/>
      </c>
      <c r="AJ29" s="24"/>
      <c r="AK29" s="44" t="str">
        <f t="shared" si="11"/>
        <v/>
      </c>
      <c r="AL29" s="24"/>
      <c r="AM29" s="24"/>
      <c r="AN29" s="24"/>
      <c r="AO29" s="44" t="str">
        <f t="shared" si="22"/>
        <v/>
      </c>
      <c r="AP29" s="24"/>
      <c r="AQ29" s="44" t="str">
        <f t="shared" si="23"/>
        <v/>
      </c>
      <c r="AR29" s="24"/>
      <c r="AS29" s="24"/>
      <c r="AT29" s="24"/>
      <c r="AU29" s="44" t="str">
        <f t="shared" si="24"/>
        <v/>
      </c>
      <c r="AV29" s="24"/>
      <c r="AW29" s="44" t="str">
        <f t="shared" si="25"/>
        <v/>
      </c>
      <c r="AX29" s="24"/>
      <c r="AY29" s="24"/>
      <c r="AZ29" s="44">
        <f t="shared" si="16"/>
        <v>1</v>
      </c>
      <c r="BA29" s="44">
        <f t="shared" si="17"/>
        <v>12</v>
      </c>
      <c r="BB29" s="44">
        <f t="shared" si="18"/>
        <v>1</v>
      </c>
      <c r="BC29" s="44">
        <f t="shared" si="19"/>
        <v>12</v>
      </c>
      <c r="BD29" s="44">
        <f t="shared" si="20"/>
        <v>2</v>
      </c>
      <c r="BE29" s="31">
        <f t="shared" si="21"/>
        <v>2</v>
      </c>
      <c r="BF29" s="86" t="s">
        <v>132</v>
      </c>
      <c r="BG29" s="55" t="s">
        <v>62</v>
      </c>
    </row>
    <row r="30" spans="1:59" ht="15.75" customHeight="1" x14ac:dyDescent="0.3">
      <c r="A30" s="24" t="s">
        <v>71</v>
      </c>
      <c r="B30" s="42" t="s">
        <v>126</v>
      </c>
      <c r="C30" s="85" t="s">
        <v>154</v>
      </c>
      <c r="D30" s="24"/>
      <c r="E30" s="44" t="str">
        <f t="shared" si="0"/>
        <v/>
      </c>
      <c r="F30" s="24"/>
      <c r="G30" s="44" t="str">
        <f t="shared" ref="G30:G62" si="26">IF(F30*12=0,"",F30*12)</f>
        <v/>
      </c>
      <c r="H30" s="24"/>
      <c r="I30" s="24"/>
      <c r="J30" s="24">
        <v>2</v>
      </c>
      <c r="K30" s="44">
        <f t="shared" si="2"/>
        <v>24</v>
      </c>
      <c r="L30" s="24"/>
      <c r="M30" s="44" t="str">
        <f t="shared" si="3"/>
        <v/>
      </c>
      <c r="N30" s="24">
        <v>2</v>
      </c>
      <c r="O30" s="24" t="s">
        <v>20</v>
      </c>
      <c r="P30" s="24"/>
      <c r="Q30" s="44" t="str">
        <f t="shared" si="4"/>
        <v/>
      </c>
      <c r="R30" s="24"/>
      <c r="S30" s="44" t="str">
        <f t="shared" si="5"/>
        <v/>
      </c>
      <c r="T30" s="24"/>
      <c r="U30" s="24"/>
      <c r="V30" s="24"/>
      <c r="W30" s="44" t="str">
        <f t="shared" si="6"/>
        <v/>
      </c>
      <c r="X30" s="24"/>
      <c r="Y30" s="44" t="str">
        <f t="shared" si="7"/>
        <v/>
      </c>
      <c r="Z30" s="24"/>
      <c r="AA30" s="24"/>
      <c r="AB30" s="24"/>
      <c r="AC30" s="44" t="str">
        <f t="shared" si="8"/>
        <v/>
      </c>
      <c r="AD30" s="24"/>
      <c r="AE30" s="44" t="str">
        <f t="shared" si="9"/>
        <v/>
      </c>
      <c r="AF30" s="24"/>
      <c r="AG30" s="24"/>
      <c r="AH30" s="24"/>
      <c r="AI30" s="44" t="str">
        <f t="shared" si="10"/>
        <v/>
      </c>
      <c r="AJ30" s="24"/>
      <c r="AK30" s="44" t="str">
        <f t="shared" si="11"/>
        <v/>
      </c>
      <c r="AL30" s="24"/>
      <c r="AM30" s="24"/>
      <c r="AN30" s="24"/>
      <c r="AO30" s="44" t="str">
        <f t="shared" si="22"/>
        <v/>
      </c>
      <c r="AP30" s="24"/>
      <c r="AQ30" s="44" t="str">
        <f t="shared" si="23"/>
        <v/>
      </c>
      <c r="AR30" s="24"/>
      <c r="AS30" s="24"/>
      <c r="AT30" s="24"/>
      <c r="AU30" s="44" t="str">
        <f t="shared" si="24"/>
        <v/>
      </c>
      <c r="AV30" s="24"/>
      <c r="AW30" s="44" t="str">
        <f t="shared" si="25"/>
        <v/>
      </c>
      <c r="AX30" s="24"/>
      <c r="AY30" s="24"/>
      <c r="AZ30" s="44">
        <f t="shared" si="16"/>
        <v>2</v>
      </c>
      <c r="BA30" s="44">
        <f t="shared" si="17"/>
        <v>24</v>
      </c>
      <c r="BB30" s="44" t="str">
        <f t="shared" si="18"/>
        <v/>
      </c>
      <c r="BC30" s="44" t="str">
        <f t="shared" si="19"/>
        <v/>
      </c>
      <c r="BD30" s="44">
        <f t="shared" si="20"/>
        <v>2</v>
      </c>
      <c r="BE30" s="31">
        <f t="shared" si="21"/>
        <v>2</v>
      </c>
      <c r="BF30" s="86" t="s">
        <v>133</v>
      </c>
      <c r="BG30" s="55" t="s">
        <v>72</v>
      </c>
    </row>
    <row r="31" spans="1:59" ht="15.75" customHeight="1" x14ac:dyDescent="0.3">
      <c r="A31" s="24" t="s">
        <v>73</v>
      </c>
      <c r="B31" s="42" t="s">
        <v>126</v>
      </c>
      <c r="C31" s="85" t="s">
        <v>155</v>
      </c>
      <c r="D31" s="24">
        <v>1</v>
      </c>
      <c r="E31" s="44">
        <f t="shared" si="0"/>
        <v>12</v>
      </c>
      <c r="F31" s="24">
        <v>3</v>
      </c>
      <c r="G31" s="44">
        <f t="shared" si="26"/>
        <v>36</v>
      </c>
      <c r="H31" s="24">
        <v>4</v>
      </c>
      <c r="I31" s="24" t="s">
        <v>9</v>
      </c>
      <c r="J31" s="24"/>
      <c r="K31" s="44" t="str">
        <f t="shared" si="2"/>
        <v/>
      </c>
      <c r="L31" s="24"/>
      <c r="M31" s="44" t="str">
        <f t="shared" si="3"/>
        <v/>
      </c>
      <c r="N31" s="24"/>
      <c r="O31" s="24"/>
      <c r="P31" s="24"/>
      <c r="Q31" s="44" t="str">
        <f t="shared" si="4"/>
        <v/>
      </c>
      <c r="R31" s="24"/>
      <c r="S31" s="44" t="str">
        <f t="shared" si="5"/>
        <v/>
      </c>
      <c r="T31" s="24"/>
      <c r="U31" s="24"/>
      <c r="V31" s="24"/>
      <c r="W31" s="44" t="str">
        <f t="shared" si="6"/>
        <v/>
      </c>
      <c r="X31" s="24"/>
      <c r="Y31" s="44" t="str">
        <f t="shared" si="7"/>
        <v/>
      </c>
      <c r="Z31" s="24"/>
      <c r="AA31" s="24"/>
      <c r="AB31" s="24"/>
      <c r="AC31" s="44" t="str">
        <f t="shared" si="8"/>
        <v/>
      </c>
      <c r="AD31" s="24"/>
      <c r="AE31" s="44" t="str">
        <f t="shared" si="9"/>
        <v/>
      </c>
      <c r="AF31" s="24"/>
      <c r="AG31" s="24"/>
      <c r="AH31" s="24"/>
      <c r="AI31" s="44" t="str">
        <f t="shared" si="10"/>
        <v/>
      </c>
      <c r="AJ31" s="24"/>
      <c r="AK31" s="44" t="str">
        <f t="shared" si="11"/>
        <v/>
      </c>
      <c r="AL31" s="24"/>
      <c r="AM31" s="24"/>
      <c r="AN31" s="24"/>
      <c r="AO31" s="44" t="str">
        <f t="shared" si="22"/>
        <v/>
      </c>
      <c r="AP31" s="24"/>
      <c r="AQ31" s="44" t="str">
        <f t="shared" si="23"/>
        <v/>
      </c>
      <c r="AR31" s="24"/>
      <c r="AS31" s="24"/>
      <c r="AT31" s="24"/>
      <c r="AU31" s="44" t="str">
        <f t="shared" si="24"/>
        <v/>
      </c>
      <c r="AV31" s="24"/>
      <c r="AW31" s="44" t="str">
        <f t="shared" si="25"/>
        <v/>
      </c>
      <c r="AX31" s="24"/>
      <c r="AY31" s="24"/>
      <c r="AZ31" s="44">
        <f t="shared" si="16"/>
        <v>1</v>
      </c>
      <c r="BA31" s="44">
        <f t="shared" si="17"/>
        <v>12</v>
      </c>
      <c r="BB31" s="44">
        <f t="shared" si="18"/>
        <v>3</v>
      </c>
      <c r="BC31" s="44">
        <f t="shared" si="19"/>
        <v>36</v>
      </c>
      <c r="BD31" s="44">
        <f t="shared" si="20"/>
        <v>4</v>
      </c>
      <c r="BE31" s="31">
        <f t="shared" si="21"/>
        <v>4</v>
      </c>
      <c r="BF31" s="86" t="s">
        <v>133</v>
      </c>
      <c r="BG31" s="55" t="s">
        <v>123</v>
      </c>
    </row>
    <row r="32" spans="1:59" ht="15.75" customHeight="1" x14ac:dyDescent="0.3">
      <c r="A32" s="24" t="s">
        <v>74</v>
      </c>
      <c r="B32" s="42" t="s">
        <v>126</v>
      </c>
      <c r="C32" s="85" t="s">
        <v>156</v>
      </c>
      <c r="D32" s="24"/>
      <c r="E32" s="44" t="str">
        <f t="shared" si="0"/>
        <v/>
      </c>
      <c r="F32" s="24"/>
      <c r="G32" s="44" t="str">
        <f t="shared" si="26"/>
        <v/>
      </c>
      <c r="H32" s="24"/>
      <c r="I32" s="24"/>
      <c r="J32" s="24"/>
      <c r="K32" s="44" t="str">
        <f t="shared" si="2"/>
        <v/>
      </c>
      <c r="L32" s="24"/>
      <c r="M32" s="44" t="str">
        <f t="shared" si="3"/>
        <v/>
      </c>
      <c r="N32" s="24"/>
      <c r="O32" s="24"/>
      <c r="P32" s="24">
        <v>2</v>
      </c>
      <c r="Q32" s="44">
        <f t="shared" si="4"/>
        <v>24</v>
      </c>
      <c r="R32" s="24">
        <v>1</v>
      </c>
      <c r="S32" s="44">
        <f t="shared" si="5"/>
        <v>12</v>
      </c>
      <c r="T32" s="24">
        <v>3</v>
      </c>
      <c r="U32" s="24" t="s">
        <v>14</v>
      </c>
      <c r="V32" s="24"/>
      <c r="W32" s="44" t="str">
        <f t="shared" si="6"/>
        <v/>
      </c>
      <c r="X32" s="24"/>
      <c r="Y32" s="44" t="str">
        <f t="shared" si="7"/>
        <v/>
      </c>
      <c r="Z32" s="24"/>
      <c r="AA32" s="24"/>
      <c r="AB32" s="24"/>
      <c r="AC32" s="44" t="str">
        <f t="shared" si="8"/>
        <v/>
      </c>
      <c r="AD32" s="24"/>
      <c r="AE32" s="44" t="str">
        <f t="shared" si="9"/>
        <v/>
      </c>
      <c r="AF32" s="24"/>
      <c r="AG32" s="24"/>
      <c r="AH32" s="24"/>
      <c r="AI32" s="44" t="str">
        <f t="shared" si="10"/>
        <v/>
      </c>
      <c r="AJ32" s="24"/>
      <c r="AK32" s="44" t="str">
        <f t="shared" si="11"/>
        <v/>
      </c>
      <c r="AL32" s="24"/>
      <c r="AM32" s="24"/>
      <c r="AN32" s="24"/>
      <c r="AO32" s="44" t="str">
        <f t="shared" si="22"/>
        <v/>
      </c>
      <c r="AP32" s="24"/>
      <c r="AQ32" s="44" t="str">
        <f t="shared" si="23"/>
        <v/>
      </c>
      <c r="AR32" s="24"/>
      <c r="AS32" s="24"/>
      <c r="AT32" s="24"/>
      <c r="AU32" s="44" t="str">
        <f t="shared" si="24"/>
        <v/>
      </c>
      <c r="AV32" s="24"/>
      <c r="AW32" s="44" t="str">
        <f t="shared" si="25"/>
        <v/>
      </c>
      <c r="AX32" s="24"/>
      <c r="AY32" s="24"/>
      <c r="AZ32" s="44">
        <f t="shared" si="16"/>
        <v>2</v>
      </c>
      <c r="BA32" s="44">
        <f t="shared" si="17"/>
        <v>24</v>
      </c>
      <c r="BB32" s="44">
        <f t="shared" si="18"/>
        <v>1</v>
      </c>
      <c r="BC32" s="44">
        <f t="shared" si="19"/>
        <v>12</v>
      </c>
      <c r="BD32" s="44">
        <f t="shared" si="20"/>
        <v>3</v>
      </c>
      <c r="BE32" s="31">
        <f t="shared" si="21"/>
        <v>3</v>
      </c>
      <c r="BF32" s="86" t="s">
        <v>133</v>
      </c>
      <c r="BG32" s="55" t="s">
        <v>124</v>
      </c>
    </row>
    <row r="33" spans="1:59" ht="15.75" customHeight="1" x14ac:dyDescent="0.3">
      <c r="A33" s="24" t="s">
        <v>75</v>
      </c>
      <c r="B33" s="42" t="s">
        <v>126</v>
      </c>
      <c r="C33" s="85" t="s">
        <v>157</v>
      </c>
      <c r="D33" s="24"/>
      <c r="E33" s="44" t="str">
        <f t="shared" si="0"/>
        <v/>
      </c>
      <c r="F33" s="24"/>
      <c r="G33" s="44" t="str">
        <f t="shared" si="26"/>
        <v/>
      </c>
      <c r="H33" s="24"/>
      <c r="I33" s="24"/>
      <c r="J33" s="24"/>
      <c r="K33" s="44" t="str">
        <f t="shared" si="2"/>
        <v/>
      </c>
      <c r="L33" s="24"/>
      <c r="M33" s="44" t="str">
        <f t="shared" si="3"/>
        <v/>
      </c>
      <c r="N33" s="24"/>
      <c r="O33" s="24"/>
      <c r="P33" s="24"/>
      <c r="Q33" s="44" t="str">
        <f t="shared" si="4"/>
        <v/>
      </c>
      <c r="R33" s="24"/>
      <c r="S33" s="44" t="str">
        <f t="shared" si="5"/>
        <v/>
      </c>
      <c r="T33" s="24"/>
      <c r="U33" s="24"/>
      <c r="V33" s="24">
        <v>2</v>
      </c>
      <c r="W33" s="44">
        <f t="shared" si="6"/>
        <v>24</v>
      </c>
      <c r="X33" s="24">
        <v>1</v>
      </c>
      <c r="Y33" s="44">
        <f t="shared" si="7"/>
        <v>12</v>
      </c>
      <c r="Z33" s="24">
        <v>3</v>
      </c>
      <c r="AA33" s="24" t="s">
        <v>20</v>
      </c>
      <c r="AB33" s="24"/>
      <c r="AC33" s="44" t="str">
        <f t="shared" si="8"/>
        <v/>
      </c>
      <c r="AD33" s="24"/>
      <c r="AE33" s="44" t="str">
        <f t="shared" si="9"/>
        <v/>
      </c>
      <c r="AF33" s="24"/>
      <c r="AG33" s="24"/>
      <c r="AH33" s="24"/>
      <c r="AI33" s="44" t="str">
        <f t="shared" si="10"/>
        <v/>
      </c>
      <c r="AJ33" s="24"/>
      <c r="AK33" s="44" t="str">
        <f t="shared" si="11"/>
        <v/>
      </c>
      <c r="AL33" s="24"/>
      <c r="AM33" s="24"/>
      <c r="AN33" s="24"/>
      <c r="AO33" s="44" t="str">
        <f t="shared" si="22"/>
        <v/>
      </c>
      <c r="AP33" s="24"/>
      <c r="AQ33" s="44" t="str">
        <f t="shared" si="23"/>
        <v/>
      </c>
      <c r="AR33" s="24"/>
      <c r="AS33" s="24"/>
      <c r="AT33" s="24"/>
      <c r="AU33" s="44" t="str">
        <f t="shared" si="24"/>
        <v/>
      </c>
      <c r="AV33" s="24"/>
      <c r="AW33" s="44" t="str">
        <f t="shared" si="25"/>
        <v/>
      </c>
      <c r="AX33" s="24"/>
      <c r="AY33" s="24"/>
      <c r="AZ33" s="44">
        <f t="shared" si="16"/>
        <v>2</v>
      </c>
      <c r="BA33" s="44">
        <f t="shared" si="17"/>
        <v>24</v>
      </c>
      <c r="BB33" s="44">
        <f t="shared" si="18"/>
        <v>1</v>
      </c>
      <c r="BC33" s="44">
        <f t="shared" si="19"/>
        <v>12</v>
      </c>
      <c r="BD33" s="44">
        <f t="shared" si="20"/>
        <v>3</v>
      </c>
      <c r="BE33" s="31">
        <f t="shared" si="21"/>
        <v>3</v>
      </c>
      <c r="BF33" s="86" t="s">
        <v>133</v>
      </c>
      <c r="BG33" s="55" t="s">
        <v>124</v>
      </c>
    </row>
    <row r="34" spans="1:59" ht="15.75" customHeight="1" x14ac:dyDescent="0.3">
      <c r="A34" s="24" t="s">
        <v>76</v>
      </c>
      <c r="B34" s="42" t="s">
        <v>126</v>
      </c>
      <c r="C34" s="85" t="s">
        <v>158</v>
      </c>
      <c r="D34" s="24"/>
      <c r="E34" s="44" t="str">
        <f t="shared" si="0"/>
        <v/>
      </c>
      <c r="F34" s="24"/>
      <c r="G34" s="44" t="str">
        <f t="shared" si="26"/>
        <v/>
      </c>
      <c r="H34" s="24"/>
      <c r="I34" s="24"/>
      <c r="J34" s="24"/>
      <c r="K34" s="44" t="str">
        <f t="shared" si="2"/>
        <v/>
      </c>
      <c r="L34" s="24"/>
      <c r="M34" s="44" t="str">
        <f t="shared" si="3"/>
        <v/>
      </c>
      <c r="N34" s="24"/>
      <c r="O34" s="24"/>
      <c r="P34" s="24"/>
      <c r="Q34" s="44" t="str">
        <f t="shared" si="4"/>
        <v/>
      </c>
      <c r="R34" s="24"/>
      <c r="S34" s="44" t="str">
        <f t="shared" si="5"/>
        <v/>
      </c>
      <c r="T34" s="24"/>
      <c r="U34" s="24"/>
      <c r="V34" s="24">
        <v>1</v>
      </c>
      <c r="W34" s="44">
        <f t="shared" si="6"/>
        <v>12</v>
      </c>
      <c r="X34" s="24">
        <v>1</v>
      </c>
      <c r="Y34" s="44">
        <f t="shared" si="7"/>
        <v>12</v>
      </c>
      <c r="Z34" s="24">
        <v>2</v>
      </c>
      <c r="AA34" s="24" t="s">
        <v>20</v>
      </c>
      <c r="AB34" s="24"/>
      <c r="AC34" s="44" t="str">
        <f t="shared" si="8"/>
        <v/>
      </c>
      <c r="AD34" s="24"/>
      <c r="AE34" s="44" t="str">
        <f t="shared" si="9"/>
        <v/>
      </c>
      <c r="AF34" s="24"/>
      <c r="AG34" s="24"/>
      <c r="AH34" s="24"/>
      <c r="AI34" s="44" t="str">
        <f t="shared" si="10"/>
        <v/>
      </c>
      <c r="AJ34" s="24"/>
      <c r="AK34" s="44" t="str">
        <f t="shared" si="11"/>
        <v/>
      </c>
      <c r="AL34" s="24"/>
      <c r="AM34" s="24"/>
      <c r="AN34" s="24"/>
      <c r="AO34" s="44" t="str">
        <f t="shared" si="22"/>
        <v/>
      </c>
      <c r="AP34" s="24"/>
      <c r="AQ34" s="44" t="str">
        <f t="shared" si="23"/>
        <v/>
      </c>
      <c r="AR34" s="24"/>
      <c r="AS34" s="24"/>
      <c r="AT34" s="24"/>
      <c r="AU34" s="44" t="str">
        <f t="shared" si="24"/>
        <v/>
      </c>
      <c r="AV34" s="24"/>
      <c r="AW34" s="44" t="str">
        <f t="shared" si="25"/>
        <v/>
      </c>
      <c r="AX34" s="24"/>
      <c r="AY34" s="24"/>
      <c r="AZ34" s="44">
        <f t="shared" si="16"/>
        <v>1</v>
      </c>
      <c r="BA34" s="44">
        <f t="shared" si="17"/>
        <v>12</v>
      </c>
      <c r="BB34" s="44">
        <f t="shared" si="18"/>
        <v>1</v>
      </c>
      <c r="BC34" s="44">
        <f t="shared" si="19"/>
        <v>12</v>
      </c>
      <c r="BD34" s="44">
        <f t="shared" si="20"/>
        <v>2</v>
      </c>
      <c r="BE34" s="31">
        <f t="shared" si="21"/>
        <v>2</v>
      </c>
      <c r="BF34" s="86" t="s">
        <v>129</v>
      </c>
      <c r="BG34" s="55" t="s">
        <v>36</v>
      </c>
    </row>
    <row r="35" spans="1:59" ht="15.75" customHeight="1" x14ac:dyDescent="0.3">
      <c r="A35" s="24" t="s">
        <v>78</v>
      </c>
      <c r="B35" s="42" t="s">
        <v>126</v>
      </c>
      <c r="C35" s="85" t="s">
        <v>159</v>
      </c>
      <c r="D35" s="24"/>
      <c r="E35" s="44" t="str">
        <f t="shared" si="0"/>
        <v/>
      </c>
      <c r="F35" s="24"/>
      <c r="G35" s="44" t="str">
        <f t="shared" si="26"/>
        <v/>
      </c>
      <c r="H35" s="24"/>
      <c r="I35" s="24"/>
      <c r="J35" s="24"/>
      <c r="K35" s="44" t="str">
        <f t="shared" si="2"/>
        <v/>
      </c>
      <c r="L35" s="24"/>
      <c r="M35" s="44" t="str">
        <f t="shared" si="3"/>
        <v/>
      </c>
      <c r="N35" s="24"/>
      <c r="O35" s="24"/>
      <c r="P35" s="24"/>
      <c r="Q35" s="44" t="str">
        <f t="shared" si="4"/>
        <v/>
      </c>
      <c r="R35" s="24"/>
      <c r="S35" s="44" t="str">
        <f t="shared" si="5"/>
        <v/>
      </c>
      <c r="T35" s="24"/>
      <c r="U35" s="24"/>
      <c r="V35" s="24">
        <v>2</v>
      </c>
      <c r="W35" s="44">
        <f t="shared" si="6"/>
        <v>24</v>
      </c>
      <c r="X35" s="24">
        <v>3</v>
      </c>
      <c r="Y35" s="44">
        <f t="shared" si="7"/>
        <v>36</v>
      </c>
      <c r="Z35" s="24">
        <v>5</v>
      </c>
      <c r="AA35" s="24" t="s">
        <v>9</v>
      </c>
      <c r="AB35" s="24"/>
      <c r="AC35" s="44" t="str">
        <f t="shared" si="8"/>
        <v/>
      </c>
      <c r="AD35" s="24"/>
      <c r="AE35" s="44" t="str">
        <f t="shared" si="9"/>
        <v/>
      </c>
      <c r="AF35" s="24"/>
      <c r="AG35" s="24"/>
      <c r="AH35" s="24"/>
      <c r="AI35" s="44" t="str">
        <f t="shared" si="10"/>
        <v/>
      </c>
      <c r="AJ35" s="24"/>
      <c r="AK35" s="44" t="str">
        <f t="shared" si="11"/>
        <v/>
      </c>
      <c r="AL35" s="24"/>
      <c r="AM35" s="24"/>
      <c r="AN35" s="24"/>
      <c r="AO35" s="44" t="str">
        <f t="shared" si="22"/>
        <v/>
      </c>
      <c r="AP35" s="24"/>
      <c r="AQ35" s="44" t="str">
        <f t="shared" si="23"/>
        <v/>
      </c>
      <c r="AR35" s="24"/>
      <c r="AS35" s="24"/>
      <c r="AT35" s="24"/>
      <c r="AU35" s="44" t="str">
        <f t="shared" si="24"/>
        <v/>
      </c>
      <c r="AV35" s="24"/>
      <c r="AW35" s="44" t="str">
        <f t="shared" si="25"/>
        <v/>
      </c>
      <c r="AX35" s="24"/>
      <c r="AY35" s="24"/>
      <c r="AZ35" s="44">
        <f t="shared" si="16"/>
        <v>2</v>
      </c>
      <c r="BA35" s="44">
        <f t="shared" si="17"/>
        <v>24</v>
      </c>
      <c r="BB35" s="44">
        <f t="shared" si="18"/>
        <v>3</v>
      </c>
      <c r="BC35" s="44">
        <f t="shared" si="19"/>
        <v>36</v>
      </c>
      <c r="BD35" s="44">
        <f t="shared" si="20"/>
        <v>5</v>
      </c>
      <c r="BE35" s="31">
        <f t="shared" si="21"/>
        <v>5</v>
      </c>
      <c r="BF35" s="86" t="s">
        <v>131</v>
      </c>
      <c r="BG35" s="55" t="s">
        <v>21</v>
      </c>
    </row>
    <row r="36" spans="1:59" ht="15.75" customHeight="1" x14ac:dyDescent="0.3">
      <c r="A36" s="24" t="s">
        <v>79</v>
      </c>
      <c r="B36" s="42" t="s">
        <v>126</v>
      </c>
      <c r="C36" s="85" t="s">
        <v>160</v>
      </c>
      <c r="D36" s="24"/>
      <c r="E36" s="44" t="str">
        <f t="shared" si="0"/>
        <v/>
      </c>
      <c r="F36" s="24"/>
      <c r="G36" s="44" t="str">
        <f t="shared" si="26"/>
        <v/>
      </c>
      <c r="H36" s="24"/>
      <c r="I36" s="24"/>
      <c r="J36" s="24"/>
      <c r="K36" s="44" t="str">
        <f t="shared" si="2"/>
        <v/>
      </c>
      <c r="L36" s="24"/>
      <c r="M36" s="44" t="str">
        <f t="shared" si="3"/>
        <v/>
      </c>
      <c r="N36" s="24"/>
      <c r="O36" s="24"/>
      <c r="P36" s="24">
        <v>2</v>
      </c>
      <c r="Q36" s="44">
        <f t="shared" si="4"/>
        <v>24</v>
      </c>
      <c r="R36" s="24">
        <v>2</v>
      </c>
      <c r="S36" s="44">
        <f t="shared" si="5"/>
        <v>24</v>
      </c>
      <c r="T36" s="24">
        <v>4</v>
      </c>
      <c r="U36" s="24" t="s">
        <v>14</v>
      </c>
      <c r="V36" s="24"/>
      <c r="W36" s="44" t="str">
        <f t="shared" si="6"/>
        <v/>
      </c>
      <c r="X36" s="24"/>
      <c r="Y36" s="44" t="str">
        <f t="shared" si="7"/>
        <v/>
      </c>
      <c r="Z36" s="24"/>
      <c r="AA36" s="24"/>
      <c r="AB36" s="24"/>
      <c r="AC36" s="44" t="str">
        <f t="shared" si="8"/>
        <v/>
      </c>
      <c r="AD36" s="24"/>
      <c r="AE36" s="44" t="str">
        <f t="shared" si="9"/>
        <v/>
      </c>
      <c r="AF36" s="24"/>
      <c r="AG36" s="24"/>
      <c r="AH36" s="24"/>
      <c r="AI36" s="44" t="str">
        <f t="shared" si="10"/>
        <v/>
      </c>
      <c r="AJ36" s="24"/>
      <c r="AK36" s="44" t="str">
        <f t="shared" si="11"/>
        <v/>
      </c>
      <c r="AL36" s="24"/>
      <c r="AM36" s="24"/>
      <c r="AN36" s="24"/>
      <c r="AO36" s="44" t="str">
        <f t="shared" si="22"/>
        <v/>
      </c>
      <c r="AP36" s="24"/>
      <c r="AQ36" s="44" t="str">
        <f t="shared" si="23"/>
        <v/>
      </c>
      <c r="AR36" s="24"/>
      <c r="AS36" s="24"/>
      <c r="AT36" s="24"/>
      <c r="AU36" s="44" t="str">
        <f t="shared" si="24"/>
        <v/>
      </c>
      <c r="AV36" s="24"/>
      <c r="AW36" s="44" t="str">
        <f t="shared" si="25"/>
        <v/>
      </c>
      <c r="AX36" s="24"/>
      <c r="AY36" s="24"/>
      <c r="AZ36" s="44">
        <f t="shared" si="16"/>
        <v>2</v>
      </c>
      <c r="BA36" s="44">
        <f t="shared" si="17"/>
        <v>24</v>
      </c>
      <c r="BB36" s="44">
        <f t="shared" si="18"/>
        <v>2</v>
      </c>
      <c r="BC36" s="44">
        <f t="shared" si="19"/>
        <v>24</v>
      </c>
      <c r="BD36" s="44">
        <f t="shared" si="20"/>
        <v>4</v>
      </c>
      <c r="BE36" s="31">
        <f t="shared" si="21"/>
        <v>4</v>
      </c>
      <c r="BF36" s="86" t="s">
        <v>131</v>
      </c>
      <c r="BG36" s="55" t="s">
        <v>46</v>
      </c>
    </row>
    <row r="37" spans="1:59" ht="15.75" customHeight="1" x14ac:dyDescent="0.3">
      <c r="A37" s="24" t="s">
        <v>80</v>
      </c>
      <c r="B37" s="42" t="s">
        <v>126</v>
      </c>
      <c r="C37" s="85" t="s">
        <v>161</v>
      </c>
      <c r="D37" s="24"/>
      <c r="E37" s="44" t="str">
        <f t="shared" si="0"/>
        <v/>
      </c>
      <c r="F37" s="24"/>
      <c r="G37" s="44" t="str">
        <f t="shared" si="26"/>
        <v/>
      </c>
      <c r="H37" s="24"/>
      <c r="I37" s="24"/>
      <c r="J37" s="24"/>
      <c r="K37" s="44" t="str">
        <f t="shared" si="2"/>
        <v/>
      </c>
      <c r="L37" s="24"/>
      <c r="M37" s="44" t="str">
        <f t="shared" si="3"/>
        <v/>
      </c>
      <c r="N37" s="24"/>
      <c r="O37" s="24"/>
      <c r="P37" s="24"/>
      <c r="Q37" s="44" t="str">
        <f t="shared" si="4"/>
        <v/>
      </c>
      <c r="R37" s="24"/>
      <c r="S37" s="44" t="str">
        <f t="shared" si="5"/>
        <v/>
      </c>
      <c r="T37" s="24"/>
      <c r="U37" s="24"/>
      <c r="V37" s="24">
        <v>2</v>
      </c>
      <c r="W37" s="44">
        <f t="shared" si="6"/>
        <v>24</v>
      </c>
      <c r="X37" s="24">
        <v>2</v>
      </c>
      <c r="Y37" s="44">
        <f t="shared" si="7"/>
        <v>24</v>
      </c>
      <c r="Z37" s="24">
        <v>4</v>
      </c>
      <c r="AA37" s="24" t="s">
        <v>9</v>
      </c>
      <c r="AB37" s="24"/>
      <c r="AC37" s="44" t="str">
        <f t="shared" si="8"/>
        <v/>
      </c>
      <c r="AD37" s="24"/>
      <c r="AE37" s="44" t="str">
        <f t="shared" si="9"/>
        <v/>
      </c>
      <c r="AF37" s="24"/>
      <c r="AG37" s="24"/>
      <c r="AH37" s="24"/>
      <c r="AI37" s="44" t="str">
        <f t="shared" si="10"/>
        <v/>
      </c>
      <c r="AJ37" s="24"/>
      <c r="AK37" s="44" t="str">
        <f t="shared" si="11"/>
        <v/>
      </c>
      <c r="AL37" s="24"/>
      <c r="AM37" s="24"/>
      <c r="AN37" s="24"/>
      <c r="AO37" s="44" t="str">
        <f t="shared" si="22"/>
        <v/>
      </c>
      <c r="AP37" s="24"/>
      <c r="AQ37" s="44" t="str">
        <f t="shared" si="23"/>
        <v/>
      </c>
      <c r="AR37" s="24"/>
      <c r="AS37" s="24"/>
      <c r="AT37" s="24"/>
      <c r="AU37" s="44" t="str">
        <f t="shared" si="24"/>
        <v/>
      </c>
      <c r="AV37" s="24"/>
      <c r="AW37" s="44" t="str">
        <f t="shared" si="25"/>
        <v/>
      </c>
      <c r="AX37" s="24"/>
      <c r="AY37" s="24"/>
      <c r="AZ37" s="44">
        <f t="shared" si="16"/>
        <v>2</v>
      </c>
      <c r="BA37" s="44">
        <f t="shared" si="17"/>
        <v>24</v>
      </c>
      <c r="BB37" s="44">
        <f t="shared" si="18"/>
        <v>2</v>
      </c>
      <c r="BC37" s="44">
        <f t="shared" si="19"/>
        <v>24</v>
      </c>
      <c r="BD37" s="44">
        <f t="shared" si="20"/>
        <v>4</v>
      </c>
      <c r="BE37" s="31">
        <f t="shared" si="21"/>
        <v>4</v>
      </c>
      <c r="BF37" s="86" t="s">
        <v>131</v>
      </c>
      <c r="BG37" s="55" t="s">
        <v>46</v>
      </c>
    </row>
    <row r="38" spans="1:59" ht="15.75" customHeight="1" x14ac:dyDescent="0.3">
      <c r="A38" s="24" t="s">
        <v>81</v>
      </c>
      <c r="B38" s="42" t="s">
        <v>126</v>
      </c>
      <c r="C38" s="85" t="s">
        <v>162</v>
      </c>
      <c r="D38" s="24">
        <v>1</v>
      </c>
      <c r="E38" s="44">
        <f t="shared" si="0"/>
        <v>12</v>
      </c>
      <c r="F38" s="24">
        <v>2</v>
      </c>
      <c r="G38" s="44">
        <f t="shared" si="26"/>
        <v>24</v>
      </c>
      <c r="H38" s="24">
        <v>3</v>
      </c>
      <c r="I38" s="24" t="s">
        <v>20</v>
      </c>
      <c r="J38" s="24"/>
      <c r="K38" s="44" t="str">
        <f t="shared" si="2"/>
        <v/>
      </c>
      <c r="L38" s="24"/>
      <c r="M38" s="44" t="str">
        <f t="shared" si="3"/>
        <v/>
      </c>
      <c r="N38" s="24"/>
      <c r="O38" s="24"/>
      <c r="P38" s="24"/>
      <c r="Q38" s="44" t="str">
        <f t="shared" si="4"/>
        <v/>
      </c>
      <c r="R38" s="24"/>
      <c r="S38" s="44" t="str">
        <f t="shared" si="5"/>
        <v/>
      </c>
      <c r="T38" s="24"/>
      <c r="U38" s="24"/>
      <c r="V38" s="24"/>
      <c r="W38" s="44" t="str">
        <f t="shared" si="6"/>
        <v/>
      </c>
      <c r="X38" s="24"/>
      <c r="Y38" s="44" t="str">
        <f t="shared" si="7"/>
        <v/>
      </c>
      <c r="Z38" s="24"/>
      <c r="AA38" s="24"/>
      <c r="AB38" s="24"/>
      <c r="AC38" s="44" t="str">
        <f t="shared" si="8"/>
        <v/>
      </c>
      <c r="AD38" s="24"/>
      <c r="AE38" s="44" t="str">
        <f t="shared" si="9"/>
        <v/>
      </c>
      <c r="AF38" s="24"/>
      <c r="AG38" s="24"/>
      <c r="AH38" s="24"/>
      <c r="AI38" s="44" t="str">
        <f t="shared" si="10"/>
        <v/>
      </c>
      <c r="AJ38" s="24"/>
      <c r="AK38" s="44" t="str">
        <f t="shared" si="11"/>
        <v/>
      </c>
      <c r="AL38" s="24"/>
      <c r="AM38" s="24"/>
      <c r="AN38" s="24"/>
      <c r="AO38" s="44" t="str">
        <f t="shared" si="22"/>
        <v/>
      </c>
      <c r="AP38" s="24"/>
      <c r="AQ38" s="44" t="str">
        <f t="shared" si="23"/>
        <v/>
      </c>
      <c r="AR38" s="24"/>
      <c r="AS38" s="24"/>
      <c r="AT38" s="24"/>
      <c r="AU38" s="44" t="str">
        <f t="shared" si="24"/>
        <v/>
      </c>
      <c r="AV38" s="24"/>
      <c r="AW38" s="44" t="str">
        <f t="shared" si="25"/>
        <v/>
      </c>
      <c r="AX38" s="24"/>
      <c r="AY38" s="24"/>
      <c r="AZ38" s="44">
        <f t="shared" si="16"/>
        <v>1</v>
      </c>
      <c r="BA38" s="44">
        <f t="shared" si="17"/>
        <v>12</v>
      </c>
      <c r="BB38" s="44">
        <f t="shared" si="18"/>
        <v>2</v>
      </c>
      <c r="BC38" s="44">
        <f t="shared" si="19"/>
        <v>24</v>
      </c>
      <c r="BD38" s="44">
        <f t="shared" si="20"/>
        <v>3</v>
      </c>
      <c r="BE38" s="31">
        <f t="shared" si="21"/>
        <v>3</v>
      </c>
      <c r="BF38" s="86" t="s">
        <v>133</v>
      </c>
      <c r="BG38" s="55" t="s">
        <v>72</v>
      </c>
    </row>
    <row r="39" spans="1:59" ht="15.75" customHeight="1" x14ac:dyDescent="0.3">
      <c r="A39" s="24" t="s">
        <v>83</v>
      </c>
      <c r="B39" s="42" t="s">
        <v>126</v>
      </c>
      <c r="C39" s="85" t="s">
        <v>163</v>
      </c>
      <c r="D39" s="24"/>
      <c r="E39" s="44" t="str">
        <f t="shared" si="0"/>
        <v/>
      </c>
      <c r="F39" s="24"/>
      <c r="G39" s="44" t="str">
        <f t="shared" si="26"/>
        <v/>
      </c>
      <c r="H39" s="24"/>
      <c r="I39" s="24"/>
      <c r="J39" s="24"/>
      <c r="K39" s="44" t="str">
        <f t="shared" si="2"/>
        <v/>
      </c>
      <c r="L39" s="24"/>
      <c r="M39" s="44" t="str">
        <f t="shared" si="3"/>
        <v/>
      </c>
      <c r="N39" s="24"/>
      <c r="O39" s="24"/>
      <c r="P39" s="24"/>
      <c r="Q39" s="44" t="str">
        <f t="shared" si="4"/>
        <v/>
      </c>
      <c r="R39" s="24"/>
      <c r="S39" s="44" t="str">
        <f t="shared" si="5"/>
        <v/>
      </c>
      <c r="T39" s="24"/>
      <c r="U39" s="24"/>
      <c r="V39" s="24"/>
      <c r="W39" s="44" t="str">
        <f t="shared" si="6"/>
        <v/>
      </c>
      <c r="X39" s="24"/>
      <c r="Y39" s="44" t="str">
        <f t="shared" si="7"/>
        <v/>
      </c>
      <c r="Z39" s="24"/>
      <c r="AA39" s="24"/>
      <c r="AB39" s="24"/>
      <c r="AC39" s="44" t="str">
        <f t="shared" si="8"/>
        <v/>
      </c>
      <c r="AD39" s="24"/>
      <c r="AE39" s="44" t="str">
        <f t="shared" si="9"/>
        <v/>
      </c>
      <c r="AF39" s="24"/>
      <c r="AG39" s="24"/>
      <c r="AH39" s="24"/>
      <c r="AI39" s="44" t="str">
        <f t="shared" si="10"/>
        <v/>
      </c>
      <c r="AJ39" s="24"/>
      <c r="AK39" s="44" t="str">
        <f t="shared" si="11"/>
        <v/>
      </c>
      <c r="AL39" s="24"/>
      <c r="AM39" s="24"/>
      <c r="AN39" s="24">
        <v>2</v>
      </c>
      <c r="AO39" s="44">
        <f t="shared" si="22"/>
        <v>24</v>
      </c>
      <c r="AP39" s="24">
        <v>1</v>
      </c>
      <c r="AQ39" s="44">
        <f t="shared" si="23"/>
        <v>12</v>
      </c>
      <c r="AR39" s="24">
        <v>2</v>
      </c>
      <c r="AS39" s="24" t="s">
        <v>20</v>
      </c>
      <c r="AT39" s="24"/>
      <c r="AU39" s="44" t="str">
        <f t="shared" si="24"/>
        <v/>
      </c>
      <c r="AV39" s="24"/>
      <c r="AW39" s="44" t="str">
        <f t="shared" si="25"/>
        <v/>
      </c>
      <c r="AX39" s="24"/>
      <c r="AY39" s="24"/>
      <c r="AZ39" s="44">
        <f t="shared" si="16"/>
        <v>2</v>
      </c>
      <c r="BA39" s="44">
        <f t="shared" si="17"/>
        <v>24</v>
      </c>
      <c r="BB39" s="44">
        <f t="shared" si="18"/>
        <v>1</v>
      </c>
      <c r="BC39" s="44">
        <f t="shared" si="19"/>
        <v>12</v>
      </c>
      <c r="BD39" s="44">
        <f t="shared" si="20"/>
        <v>2</v>
      </c>
      <c r="BE39" s="31">
        <f t="shared" si="21"/>
        <v>3</v>
      </c>
      <c r="BF39" s="86" t="s">
        <v>132</v>
      </c>
      <c r="BG39" s="55" t="s">
        <v>54</v>
      </c>
    </row>
    <row r="40" spans="1:59" ht="15.75" customHeight="1" x14ac:dyDescent="0.3">
      <c r="A40" s="24" t="s">
        <v>84</v>
      </c>
      <c r="B40" s="42" t="s">
        <v>126</v>
      </c>
      <c r="C40" s="85" t="s">
        <v>164</v>
      </c>
      <c r="D40" s="24"/>
      <c r="E40" s="44" t="str">
        <f t="shared" si="0"/>
        <v/>
      </c>
      <c r="F40" s="24"/>
      <c r="G40" s="44" t="str">
        <f t="shared" si="26"/>
        <v/>
      </c>
      <c r="H40" s="24"/>
      <c r="I40" s="24"/>
      <c r="J40" s="24"/>
      <c r="K40" s="44" t="str">
        <f t="shared" si="2"/>
        <v/>
      </c>
      <c r="L40" s="24"/>
      <c r="M40" s="44" t="str">
        <f t="shared" si="3"/>
        <v/>
      </c>
      <c r="N40" s="24"/>
      <c r="O40" s="24"/>
      <c r="P40" s="24"/>
      <c r="Q40" s="44" t="str">
        <f t="shared" si="4"/>
        <v/>
      </c>
      <c r="R40" s="24"/>
      <c r="S40" s="44" t="str">
        <f t="shared" si="5"/>
        <v/>
      </c>
      <c r="T40" s="24"/>
      <c r="U40" s="24"/>
      <c r="V40" s="24"/>
      <c r="W40" s="44" t="str">
        <f t="shared" si="6"/>
        <v/>
      </c>
      <c r="X40" s="24"/>
      <c r="Y40" s="44" t="str">
        <f t="shared" si="7"/>
        <v/>
      </c>
      <c r="Z40" s="24"/>
      <c r="AA40" s="24"/>
      <c r="AB40" s="24">
        <v>2</v>
      </c>
      <c r="AC40" s="44">
        <f t="shared" si="8"/>
        <v>24</v>
      </c>
      <c r="AD40" s="24">
        <v>1</v>
      </c>
      <c r="AE40" s="44">
        <f t="shared" si="9"/>
        <v>12</v>
      </c>
      <c r="AF40" s="24">
        <v>3</v>
      </c>
      <c r="AG40" s="24" t="s">
        <v>20</v>
      </c>
      <c r="AH40" s="24"/>
      <c r="AI40" s="44" t="str">
        <f t="shared" si="10"/>
        <v/>
      </c>
      <c r="AJ40" s="24"/>
      <c r="AK40" s="44" t="str">
        <f t="shared" si="11"/>
        <v/>
      </c>
      <c r="AL40" s="24"/>
      <c r="AM40" s="24"/>
      <c r="AN40" s="24"/>
      <c r="AO40" s="44" t="str">
        <f t="shared" si="22"/>
        <v/>
      </c>
      <c r="AP40" s="24"/>
      <c r="AQ40" s="44" t="str">
        <f t="shared" si="23"/>
        <v/>
      </c>
      <c r="AR40" s="24"/>
      <c r="AS40" s="24"/>
      <c r="AT40" s="24"/>
      <c r="AU40" s="44" t="str">
        <f t="shared" si="24"/>
        <v/>
      </c>
      <c r="AV40" s="24"/>
      <c r="AW40" s="44" t="str">
        <f t="shared" si="25"/>
        <v/>
      </c>
      <c r="AX40" s="24"/>
      <c r="AY40" s="24"/>
      <c r="AZ40" s="44">
        <f t="shared" si="16"/>
        <v>2</v>
      </c>
      <c r="BA40" s="44">
        <f t="shared" si="17"/>
        <v>24</v>
      </c>
      <c r="BB40" s="44">
        <f t="shared" si="18"/>
        <v>1</v>
      </c>
      <c r="BC40" s="44">
        <f t="shared" si="19"/>
        <v>12</v>
      </c>
      <c r="BD40" s="44">
        <f t="shared" si="20"/>
        <v>3</v>
      </c>
      <c r="BE40" s="31">
        <f t="shared" si="21"/>
        <v>3</v>
      </c>
      <c r="BF40" s="86" t="s">
        <v>132</v>
      </c>
      <c r="BG40" s="55" t="s">
        <v>18</v>
      </c>
    </row>
    <row r="41" spans="1:59" ht="15.75" customHeight="1" x14ac:dyDescent="0.3">
      <c r="A41" s="24" t="s">
        <v>85</v>
      </c>
      <c r="B41" s="42" t="s">
        <v>126</v>
      </c>
      <c r="C41" s="85" t="s">
        <v>165</v>
      </c>
      <c r="D41" s="24"/>
      <c r="E41" s="44" t="str">
        <f t="shared" si="0"/>
        <v/>
      </c>
      <c r="F41" s="24"/>
      <c r="G41" s="44" t="str">
        <f t="shared" si="26"/>
        <v/>
      </c>
      <c r="H41" s="24"/>
      <c r="I41" s="24"/>
      <c r="J41" s="24"/>
      <c r="K41" s="44" t="str">
        <f t="shared" si="2"/>
        <v/>
      </c>
      <c r="L41" s="24"/>
      <c r="M41" s="44" t="str">
        <f t="shared" si="3"/>
        <v/>
      </c>
      <c r="N41" s="24"/>
      <c r="O41" s="24"/>
      <c r="P41" s="24">
        <v>2</v>
      </c>
      <c r="Q41" s="44">
        <f t="shared" si="4"/>
        <v>24</v>
      </c>
      <c r="R41" s="24">
        <v>4</v>
      </c>
      <c r="S41" s="44">
        <f t="shared" si="5"/>
        <v>48</v>
      </c>
      <c r="T41" s="24">
        <v>4</v>
      </c>
      <c r="U41" s="24" t="s">
        <v>9</v>
      </c>
      <c r="V41" s="24"/>
      <c r="W41" s="44" t="str">
        <f t="shared" si="6"/>
        <v/>
      </c>
      <c r="X41" s="24"/>
      <c r="Y41" s="44" t="str">
        <f t="shared" si="7"/>
        <v/>
      </c>
      <c r="Z41" s="24"/>
      <c r="AA41" s="24"/>
      <c r="AB41" s="24"/>
      <c r="AC41" s="44" t="str">
        <f t="shared" si="8"/>
        <v/>
      </c>
      <c r="AD41" s="24"/>
      <c r="AE41" s="44" t="str">
        <f t="shared" si="9"/>
        <v/>
      </c>
      <c r="AF41" s="24"/>
      <c r="AG41" s="24"/>
      <c r="AH41" s="24"/>
      <c r="AI41" s="44" t="str">
        <f t="shared" si="10"/>
        <v/>
      </c>
      <c r="AJ41" s="24"/>
      <c r="AK41" s="44" t="str">
        <f t="shared" si="11"/>
        <v/>
      </c>
      <c r="AL41" s="24"/>
      <c r="AM41" s="24"/>
      <c r="AN41" s="24"/>
      <c r="AO41" s="44" t="str">
        <f t="shared" si="22"/>
        <v/>
      </c>
      <c r="AP41" s="24"/>
      <c r="AQ41" s="44" t="str">
        <f t="shared" si="23"/>
        <v/>
      </c>
      <c r="AR41" s="24"/>
      <c r="AS41" s="24"/>
      <c r="AT41" s="24"/>
      <c r="AU41" s="44" t="str">
        <f t="shared" si="24"/>
        <v/>
      </c>
      <c r="AV41" s="24"/>
      <c r="AW41" s="44" t="str">
        <f t="shared" si="25"/>
        <v/>
      </c>
      <c r="AX41" s="24"/>
      <c r="AY41" s="24"/>
      <c r="AZ41" s="44">
        <f t="shared" si="16"/>
        <v>2</v>
      </c>
      <c r="BA41" s="44">
        <f t="shared" si="17"/>
        <v>24</v>
      </c>
      <c r="BB41" s="44">
        <f t="shared" si="18"/>
        <v>4</v>
      </c>
      <c r="BC41" s="44">
        <f t="shared" si="19"/>
        <v>48</v>
      </c>
      <c r="BD41" s="44">
        <f t="shared" si="20"/>
        <v>4</v>
      </c>
      <c r="BE41" s="31">
        <f t="shared" si="21"/>
        <v>6</v>
      </c>
      <c r="BF41" s="86" t="s">
        <v>132</v>
      </c>
      <c r="BG41" s="55" t="s">
        <v>62</v>
      </c>
    </row>
    <row r="42" spans="1:59" ht="15.75" customHeight="1" x14ac:dyDescent="0.3">
      <c r="A42" s="24" t="s">
        <v>86</v>
      </c>
      <c r="B42" s="42" t="s">
        <v>126</v>
      </c>
      <c r="C42" s="85" t="s">
        <v>166</v>
      </c>
      <c r="D42" s="24"/>
      <c r="E42" s="44" t="str">
        <f t="shared" si="0"/>
        <v/>
      </c>
      <c r="F42" s="24"/>
      <c r="G42" s="44" t="str">
        <f t="shared" si="26"/>
        <v/>
      </c>
      <c r="H42" s="24"/>
      <c r="I42" s="24"/>
      <c r="J42" s="24"/>
      <c r="K42" s="44" t="str">
        <f t="shared" si="2"/>
        <v/>
      </c>
      <c r="L42" s="24"/>
      <c r="M42" s="44" t="str">
        <f t="shared" si="3"/>
        <v/>
      </c>
      <c r="N42" s="24"/>
      <c r="O42" s="24"/>
      <c r="P42" s="24"/>
      <c r="Q42" s="44" t="str">
        <f t="shared" si="4"/>
        <v/>
      </c>
      <c r="R42" s="24"/>
      <c r="S42" s="44" t="str">
        <f t="shared" si="5"/>
        <v/>
      </c>
      <c r="T42" s="24"/>
      <c r="U42" s="24"/>
      <c r="V42" s="24">
        <v>2</v>
      </c>
      <c r="W42" s="44">
        <f t="shared" si="6"/>
        <v>24</v>
      </c>
      <c r="X42" s="24"/>
      <c r="Y42" s="44" t="str">
        <f t="shared" si="7"/>
        <v/>
      </c>
      <c r="Z42" s="24">
        <v>2</v>
      </c>
      <c r="AA42" s="24" t="s">
        <v>20</v>
      </c>
      <c r="AB42" s="24"/>
      <c r="AC42" s="44" t="str">
        <f t="shared" si="8"/>
        <v/>
      </c>
      <c r="AD42" s="24"/>
      <c r="AE42" s="44" t="str">
        <f t="shared" si="9"/>
        <v/>
      </c>
      <c r="AF42" s="24"/>
      <c r="AG42" s="24"/>
      <c r="AH42" s="24"/>
      <c r="AI42" s="44" t="str">
        <f t="shared" si="10"/>
        <v/>
      </c>
      <c r="AJ42" s="24"/>
      <c r="AK42" s="44" t="str">
        <f t="shared" si="11"/>
        <v/>
      </c>
      <c r="AL42" s="24"/>
      <c r="AM42" s="24"/>
      <c r="AN42" s="24"/>
      <c r="AO42" s="44" t="str">
        <f t="shared" si="22"/>
        <v/>
      </c>
      <c r="AP42" s="24"/>
      <c r="AQ42" s="44" t="str">
        <f t="shared" si="23"/>
        <v/>
      </c>
      <c r="AR42" s="24"/>
      <c r="AS42" s="24"/>
      <c r="AT42" s="24"/>
      <c r="AU42" s="44" t="str">
        <f t="shared" si="24"/>
        <v/>
      </c>
      <c r="AV42" s="24"/>
      <c r="AW42" s="44" t="str">
        <f t="shared" si="25"/>
        <v/>
      </c>
      <c r="AX42" s="24"/>
      <c r="AY42" s="24"/>
      <c r="AZ42" s="44">
        <f t="shared" si="16"/>
        <v>2</v>
      </c>
      <c r="BA42" s="44">
        <f t="shared" si="17"/>
        <v>24</v>
      </c>
      <c r="BB42" s="44" t="str">
        <f t="shared" si="18"/>
        <v/>
      </c>
      <c r="BC42" s="44" t="str">
        <f t="shared" si="19"/>
        <v/>
      </c>
      <c r="BD42" s="44">
        <f t="shared" si="20"/>
        <v>2</v>
      </c>
      <c r="BE42" s="31">
        <f t="shared" si="21"/>
        <v>2</v>
      </c>
      <c r="BF42" s="60" t="s">
        <v>130</v>
      </c>
      <c r="BG42" s="55" t="s">
        <v>12</v>
      </c>
    </row>
    <row r="43" spans="1:59" ht="15.75" customHeight="1" x14ac:dyDescent="0.3">
      <c r="A43" s="24" t="s">
        <v>87</v>
      </c>
      <c r="B43" s="42" t="s">
        <v>126</v>
      </c>
      <c r="C43" s="85" t="s">
        <v>167</v>
      </c>
      <c r="D43" s="24"/>
      <c r="E43" s="44" t="str">
        <f t="shared" si="0"/>
        <v/>
      </c>
      <c r="F43" s="24"/>
      <c r="G43" s="44" t="str">
        <f t="shared" si="26"/>
        <v/>
      </c>
      <c r="H43" s="24"/>
      <c r="I43" s="24"/>
      <c r="J43" s="24"/>
      <c r="K43" s="44" t="str">
        <f t="shared" si="2"/>
        <v/>
      </c>
      <c r="L43" s="24"/>
      <c r="M43" s="44" t="str">
        <f t="shared" si="3"/>
        <v/>
      </c>
      <c r="N43" s="24"/>
      <c r="O43" s="24"/>
      <c r="P43" s="24"/>
      <c r="Q43" s="44" t="str">
        <f t="shared" si="4"/>
        <v/>
      </c>
      <c r="R43" s="24"/>
      <c r="S43" s="44" t="str">
        <f t="shared" si="5"/>
        <v/>
      </c>
      <c r="T43" s="24"/>
      <c r="U43" s="24"/>
      <c r="V43" s="24"/>
      <c r="W43" s="44" t="str">
        <f t="shared" si="6"/>
        <v/>
      </c>
      <c r="X43" s="24"/>
      <c r="Y43" s="44" t="str">
        <f t="shared" si="7"/>
        <v/>
      </c>
      <c r="Z43" s="24"/>
      <c r="AA43" s="24"/>
      <c r="AB43" s="24"/>
      <c r="AC43" s="44" t="str">
        <f t="shared" si="8"/>
        <v/>
      </c>
      <c r="AD43" s="24"/>
      <c r="AE43" s="44" t="str">
        <f t="shared" si="9"/>
        <v/>
      </c>
      <c r="AF43" s="24"/>
      <c r="AG43" s="24"/>
      <c r="AH43" s="24"/>
      <c r="AI43" s="44" t="str">
        <f t="shared" si="10"/>
        <v/>
      </c>
      <c r="AJ43" s="24"/>
      <c r="AK43" s="44" t="str">
        <f t="shared" si="11"/>
        <v/>
      </c>
      <c r="AL43" s="24"/>
      <c r="AM43" s="24"/>
      <c r="AN43" s="24">
        <v>2</v>
      </c>
      <c r="AO43" s="44">
        <f t="shared" si="22"/>
        <v>24</v>
      </c>
      <c r="AP43" s="24">
        <v>2</v>
      </c>
      <c r="AQ43" s="44">
        <f t="shared" si="23"/>
        <v>24</v>
      </c>
      <c r="AR43" s="24">
        <v>3</v>
      </c>
      <c r="AS43" s="24" t="s">
        <v>11</v>
      </c>
      <c r="AT43" s="24"/>
      <c r="AU43" s="44" t="str">
        <f t="shared" si="24"/>
        <v/>
      </c>
      <c r="AV43" s="24"/>
      <c r="AW43" s="44" t="str">
        <f t="shared" si="25"/>
        <v/>
      </c>
      <c r="AX43" s="24"/>
      <c r="AY43" s="24"/>
      <c r="AZ43" s="44">
        <f t="shared" si="16"/>
        <v>2</v>
      </c>
      <c r="BA43" s="44">
        <f t="shared" si="17"/>
        <v>24</v>
      </c>
      <c r="BB43" s="44">
        <f t="shared" si="18"/>
        <v>2</v>
      </c>
      <c r="BC43" s="44">
        <f t="shared" si="19"/>
        <v>24</v>
      </c>
      <c r="BD43" s="44">
        <f t="shared" si="20"/>
        <v>3</v>
      </c>
      <c r="BE43" s="31">
        <f t="shared" si="21"/>
        <v>4</v>
      </c>
      <c r="BF43" s="60" t="s">
        <v>130</v>
      </c>
      <c r="BG43" s="55" t="s">
        <v>88</v>
      </c>
    </row>
    <row r="44" spans="1:59" ht="15.75" customHeight="1" x14ac:dyDescent="0.3">
      <c r="A44" s="24" t="s">
        <v>89</v>
      </c>
      <c r="B44" s="42" t="s">
        <v>126</v>
      </c>
      <c r="C44" s="85" t="s">
        <v>168</v>
      </c>
      <c r="D44" s="24"/>
      <c r="E44" s="44" t="str">
        <f t="shared" si="0"/>
        <v/>
      </c>
      <c r="F44" s="24"/>
      <c r="G44" s="44" t="str">
        <f t="shared" si="26"/>
        <v/>
      </c>
      <c r="H44" s="24"/>
      <c r="I44" s="24"/>
      <c r="J44" s="24">
        <v>2</v>
      </c>
      <c r="K44" s="44">
        <f t="shared" si="2"/>
        <v>24</v>
      </c>
      <c r="L44" s="24">
        <v>1</v>
      </c>
      <c r="M44" s="44">
        <f t="shared" si="3"/>
        <v>12</v>
      </c>
      <c r="N44" s="24">
        <v>3</v>
      </c>
      <c r="O44" s="24" t="s">
        <v>20</v>
      </c>
      <c r="P44" s="24"/>
      <c r="Q44" s="44" t="str">
        <f t="shared" si="4"/>
        <v/>
      </c>
      <c r="R44" s="24"/>
      <c r="S44" s="44" t="str">
        <f t="shared" si="5"/>
        <v/>
      </c>
      <c r="T44" s="24"/>
      <c r="U44" s="24"/>
      <c r="V44" s="24"/>
      <c r="W44" s="44" t="str">
        <f t="shared" si="6"/>
        <v/>
      </c>
      <c r="X44" s="24"/>
      <c r="Y44" s="44" t="str">
        <f t="shared" si="7"/>
        <v/>
      </c>
      <c r="Z44" s="24"/>
      <c r="AA44" s="24"/>
      <c r="AB44" s="24"/>
      <c r="AC44" s="44" t="str">
        <f t="shared" si="8"/>
        <v/>
      </c>
      <c r="AD44" s="24"/>
      <c r="AE44" s="44" t="str">
        <f t="shared" si="9"/>
        <v/>
      </c>
      <c r="AF44" s="24"/>
      <c r="AG44" s="24"/>
      <c r="AH44" s="24"/>
      <c r="AI44" s="44" t="str">
        <f t="shared" si="10"/>
        <v/>
      </c>
      <c r="AJ44" s="24"/>
      <c r="AK44" s="44" t="str">
        <f t="shared" si="11"/>
        <v/>
      </c>
      <c r="AL44" s="24"/>
      <c r="AM44" s="24"/>
      <c r="AN44" s="24"/>
      <c r="AO44" s="44" t="str">
        <f t="shared" si="22"/>
        <v/>
      </c>
      <c r="AP44" s="24"/>
      <c r="AQ44" s="44" t="str">
        <f t="shared" si="23"/>
        <v/>
      </c>
      <c r="AR44" s="24"/>
      <c r="AS44" s="24"/>
      <c r="AT44" s="24"/>
      <c r="AU44" s="44" t="str">
        <f t="shared" si="24"/>
        <v/>
      </c>
      <c r="AV44" s="24"/>
      <c r="AW44" s="44" t="str">
        <f t="shared" si="25"/>
        <v/>
      </c>
      <c r="AX44" s="24"/>
      <c r="AY44" s="24"/>
      <c r="AZ44" s="44">
        <f t="shared" si="16"/>
        <v>2</v>
      </c>
      <c r="BA44" s="44">
        <f t="shared" si="17"/>
        <v>24</v>
      </c>
      <c r="BB44" s="44">
        <f t="shared" si="18"/>
        <v>1</v>
      </c>
      <c r="BC44" s="44">
        <f t="shared" si="19"/>
        <v>12</v>
      </c>
      <c r="BD44" s="44">
        <f t="shared" si="20"/>
        <v>3</v>
      </c>
      <c r="BE44" s="31">
        <f t="shared" si="21"/>
        <v>3</v>
      </c>
      <c r="BF44" s="86" t="s">
        <v>132</v>
      </c>
      <c r="BG44" s="55" t="s">
        <v>62</v>
      </c>
    </row>
    <row r="45" spans="1:59" ht="15.75" customHeight="1" x14ac:dyDescent="0.3">
      <c r="A45" s="24" t="s">
        <v>90</v>
      </c>
      <c r="B45" s="42" t="s">
        <v>126</v>
      </c>
      <c r="C45" s="85" t="s">
        <v>169</v>
      </c>
      <c r="D45" s="24"/>
      <c r="E45" s="44" t="str">
        <f t="shared" si="0"/>
        <v/>
      </c>
      <c r="F45" s="24"/>
      <c r="G45" s="44" t="str">
        <f t="shared" si="26"/>
        <v/>
      </c>
      <c r="H45" s="24"/>
      <c r="I45" s="24"/>
      <c r="J45" s="24"/>
      <c r="K45" s="44" t="str">
        <f t="shared" si="2"/>
        <v/>
      </c>
      <c r="L45" s="24"/>
      <c r="M45" s="44" t="str">
        <f t="shared" si="3"/>
        <v/>
      </c>
      <c r="N45" s="24"/>
      <c r="O45" s="24"/>
      <c r="P45" s="24"/>
      <c r="Q45" s="44" t="str">
        <f t="shared" si="4"/>
        <v/>
      </c>
      <c r="R45" s="24"/>
      <c r="S45" s="44" t="str">
        <f t="shared" si="5"/>
        <v/>
      </c>
      <c r="T45" s="24"/>
      <c r="U45" s="24"/>
      <c r="V45" s="24"/>
      <c r="W45" s="44" t="str">
        <f t="shared" si="6"/>
        <v/>
      </c>
      <c r="X45" s="24">
        <v>2</v>
      </c>
      <c r="Y45" s="44">
        <f t="shared" si="7"/>
        <v>24</v>
      </c>
      <c r="Z45" s="24">
        <v>2</v>
      </c>
      <c r="AA45" s="24" t="s">
        <v>9</v>
      </c>
      <c r="AB45" s="24"/>
      <c r="AC45" s="44" t="str">
        <f t="shared" si="8"/>
        <v/>
      </c>
      <c r="AD45" s="24"/>
      <c r="AE45" s="44" t="str">
        <f t="shared" si="9"/>
        <v/>
      </c>
      <c r="AF45" s="24"/>
      <c r="AG45" s="24"/>
      <c r="AH45" s="24"/>
      <c r="AI45" s="44" t="str">
        <f t="shared" si="10"/>
        <v/>
      </c>
      <c r="AJ45" s="24"/>
      <c r="AK45" s="44" t="str">
        <f t="shared" si="11"/>
        <v/>
      </c>
      <c r="AL45" s="24"/>
      <c r="AM45" s="24"/>
      <c r="AN45" s="24"/>
      <c r="AO45" s="44" t="str">
        <f t="shared" si="22"/>
        <v/>
      </c>
      <c r="AP45" s="24"/>
      <c r="AQ45" s="44" t="str">
        <f t="shared" si="23"/>
        <v/>
      </c>
      <c r="AR45" s="24"/>
      <c r="AS45" s="24"/>
      <c r="AT45" s="24"/>
      <c r="AU45" s="44" t="str">
        <f t="shared" si="24"/>
        <v/>
      </c>
      <c r="AV45" s="24"/>
      <c r="AW45" s="44" t="str">
        <f t="shared" si="25"/>
        <v/>
      </c>
      <c r="AX45" s="24"/>
      <c r="AY45" s="24"/>
      <c r="AZ45" s="44" t="str">
        <f t="shared" si="16"/>
        <v/>
      </c>
      <c r="BA45" s="44" t="str">
        <f t="shared" si="17"/>
        <v/>
      </c>
      <c r="BB45" s="44">
        <f t="shared" si="18"/>
        <v>2</v>
      </c>
      <c r="BC45" s="44">
        <f t="shared" si="19"/>
        <v>24</v>
      </c>
      <c r="BD45" s="44">
        <f t="shared" si="20"/>
        <v>2</v>
      </c>
      <c r="BE45" s="31">
        <f t="shared" si="21"/>
        <v>2</v>
      </c>
      <c r="BF45" s="86" t="s">
        <v>132</v>
      </c>
      <c r="BG45" s="55" t="s">
        <v>62</v>
      </c>
    </row>
    <row r="46" spans="1:59" ht="15.75" customHeight="1" x14ac:dyDescent="0.3">
      <c r="A46" s="24" t="s">
        <v>91</v>
      </c>
      <c r="B46" s="42" t="s">
        <v>126</v>
      </c>
      <c r="C46" s="85" t="s">
        <v>170</v>
      </c>
      <c r="D46" s="24"/>
      <c r="E46" s="44" t="str">
        <f t="shared" si="0"/>
        <v/>
      </c>
      <c r="F46" s="24"/>
      <c r="G46" s="44" t="str">
        <f t="shared" si="26"/>
        <v/>
      </c>
      <c r="H46" s="24"/>
      <c r="I46" s="24"/>
      <c r="J46" s="24"/>
      <c r="K46" s="44" t="str">
        <f t="shared" si="2"/>
        <v/>
      </c>
      <c r="L46" s="24"/>
      <c r="M46" s="44" t="str">
        <f t="shared" si="3"/>
        <v/>
      </c>
      <c r="N46" s="24"/>
      <c r="O46" s="24"/>
      <c r="P46" s="24"/>
      <c r="Q46" s="44" t="str">
        <f t="shared" si="4"/>
        <v/>
      </c>
      <c r="R46" s="24"/>
      <c r="S46" s="44" t="str">
        <f t="shared" si="5"/>
        <v/>
      </c>
      <c r="T46" s="24"/>
      <c r="U46" s="24"/>
      <c r="V46" s="24"/>
      <c r="W46" s="44" t="str">
        <f t="shared" si="6"/>
        <v/>
      </c>
      <c r="X46" s="24"/>
      <c r="Y46" s="44" t="str">
        <f t="shared" si="7"/>
        <v/>
      </c>
      <c r="Z46" s="24"/>
      <c r="AA46" s="24"/>
      <c r="AB46" s="24">
        <v>2</v>
      </c>
      <c r="AC46" s="44">
        <f t="shared" si="8"/>
        <v>24</v>
      </c>
      <c r="AD46" s="24">
        <v>1</v>
      </c>
      <c r="AE46" s="44">
        <f t="shared" si="9"/>
        <v>12</v>
      </c>
      <c r="AF46" s="24">
        <v>3</v>
      </c>
      <c r="AG46" s="24" t="s">
        <v>20</v>
      </c>
      <c r="AH46" s="24"/>
      <c r="AI46" s="44" t="str">
        <f t="shared" si="10"/>
        <v/>
      </c>
      <c r="AJ46" s="24"/>
      <c r="AK46" s="44" t="str">
        <f t="shared" si="11"/>
        <v/>
      </c>
      <c r="AL46" s="24"/>
      <c r="AM46" s="24"/>
      <c r="AN46" s="24"/>
      <c r="AO46" s="44" t="str">
        <f t="shared" si="22"/>
        <v/>
      </c>
      <c r="AP46" s="24"/>
      <c r="AQ46" s="44" t="str">
        <f t="shared" si="23"/>
        <v/>
      </c>
      <c r="AR46" s="24"/>
      <c r="AS46" s="24"/>
      <c r="AT46" s="24"/>
      <c r="AU46" s="44" t="str">
        <f t="shared" si="24"/>
        <v/>
      </c>
      <c r="AV46" s="24"/>
      <c r="AW46" s="44" t="str">
        <f t="shared" si="25"/>
        <v/>
      </c>
      <c r="AX46" s="24"/>
      <c r="AY46" s="24"/>
      <c r="AZ46" s="44">
        <f t="shared" si="16"/>
        <v>2</v>
      </c>
      <c r="BA46" s="44">
        <f t="shared" si="17"/>
        <v>24</v>
      </c>
      <c r="BB46" s="44">
        <f t="shared" si="18"/>
        <v>1</v>
      </c>
      <c r="BC46" s="44">
        <f t="shared" si="19"/>
        <v>12</v>
      </c>
      <c r="BD46" s="44">
        <f t="shared" si="20"/>
        <v>3</v>
      </c>
      <c r="BE46" s="31">
        <f t="shared" si="21"/>
        <v>3</v>
      </c>
      <c r="BF46" s="86" t="s">
        <v>132</v>
      </c>
      <c r="BG46" s="55" t="s">
        <v>32</v>
      </c>
    </row>
    <row r="47" spans="1:59" ht="15.75" customHeight="1" x14ac:dyDescent="0.3">
      <c r="A47" s="24" t="s">
        <v>93</v>
      </c>
      <c r="B47" s="42" t="s">
        <v>126</v>
      </c>
      <c r="C47" s="85" t="s">
        <v>171</v>
      </c>
      <c r="D47" s="24"/>
      <c r="E47" s="44" t="str">
        <f t="shared" si="0"/>
        <v/>
      </c>
      <c r="F47" s="24"/>
      <c r="G47" s="44" t="str">
        <f t="shared" si="26"/>
        <v/>
      </c>
      <c r="H47" s="24"/>
      <c r="I47" s="24"/>
      <c r="J47" s="24"/>
      <c r="K47" s="44" t="str">
        <f t="shared" si="2"/>
        <v/>
      </c>
      <c r="L47" s="24"/>
      <c r="M47" s="44" t="str">
        <f t="shared" si="3"/>
        <v/>
      </c>
      <c r="N47" s="24"/>
      <c r="O47" s="24"/>
      <c r="P47" s="24"/>
      <c r="Q47" s="44" t="str">
        <f t="shared" si="4"/>
        <v/>
      </c>
      <c r="R47" s="24"/>
      <c r="S47" s="44" t="str">
        <f t="shared" si="5"/>
        <v/>
      </c>
      <c r="T47" s="24"/>
      <c r="U47" s="24"/>
      <c r="V47" s="24"/>
      <c r="W47" s="44" t="str">
        <f t="shared" si="6"/>
        <v/>
      </c>
      <c r="X47" s="24"/>
      <c r="Y47" s="44" t="str">
        <f t="shared" si="7"/>
        <v/>
      </c>
      <c r="Z47" s="24"/>
      <c r="AA47" s="24"/>
      <c r="AB47" s="24"/>
      <c r="AC47" s="44" t="str">
        <f t="shared" si="8"/>
        <v/>
      </c>
      <c r="AD47" s="24"/>
      <c r="AE47" s="44" t="str">
        <f t="shared" si="9"/>
        <v/>
      </c>
      <c r="AF47" s="24"/>
      <c r="AG47" s="24"/>
      <c r="AH47" s="24">
        <v>2</v>
      </c>
      <c r="AI47" s="44">
        <f t="shared" si="10"/>
        <v>24</v>
      </c>
      <c r="AJ47" s="24">
        <v>1</v>
      </c>
      <c r="AK47" s="44">
        <f t="shared" si="11"/>
        <v>12</v>
      </c>
      <c r="AL47" s="24">
        <v>3</v>
      </c>
      <c r="AM47" s="24" t="s">
        <v>20</v>
      </c>
      <c r="AN47" s="24"/>
      <c r="AO47" s="44" t="str">
        <f t="shared" si="22"/>
        <v/>
      </c>
      <c r="AP47" s="24"/>
      <c r="AQ47" s="44" t="str">
        <f t="shared" si="23"/>
        <v/>
      </c>
      <c r="AR47" s="24"/>
      <c r="AS47" s="24"/>
      <c r="AT47" s="24"/>
      <c r="AU47" s="44" t="str">
        <f t="shared" si="24"/>
        <v/>
      </c>
      <c r="AV47" s="24"/>
      <c r="AW47" s="44" t="str">
        <f t="shared" si="25"/>
        <v/>
      </c>
      <c r="AX47" s="24"/>
      <c r="AY47" s="24"/>
      <c r="AZ47" s="44">
        <f t="shared" si="16"/>
        <v>2</v>
      </c>
      <c r="BA47" s="44">
        <f t="shared" si="17"/>
        <v>24</v>
      </c>
      <c r="BB47" s="44">
        <f t="shared" si="18"/>
        <v>1</v>
      </c>
      <c r="BC47" s="44">
        <f t="shared" si="19"/>
        <v>12</v>
      </c>
      <c r="BD47" s="44">
        <f t="shared" si="20"/>
        <v>3</v>
      </c>
      <c r="BE47" s="31">
        <f t="shared" si="21"/>
        <v>3</v>
      </c>
      <c r="BF47" s="86" t="s">
        <v>132</v>
      </c>
      <c r="BG47" s="55" t="s">
        <v>62</v>
      </c>
    </row>
    <row r="48" spans="1:59" ht="13.8" x14ac:dyDescent="0.3">
      <c r="A48" s="24" t="s">
        <v>94</v>
      </c>
      <c r="B48" s="42" t="s">
        <v>126</v>
      </c>
      <c r="C48" s="85" t="s">
        <v>172</v>
      </c>
      <c r="D48" s="24"/>
      <c r="E48" s="44" t="str">
        <f t="shared" si="0"/>
        <v/>
      </c>
      <c r="F48" s="24"/>
      <c r="G48" s="44" t="str">
        <f t="shared" si="26"/>
        <v/>
      </c>
      <c r="H48" s="24"/>
      <c r="I48" s="24"/>
      <c r="J48" s="24"/>
      <c r="K48" s="44" t="str">
        <f t="shared" si="2"/>
        <v/>
      </c>
      <c r="L48" s="24"/>
      <c r="M48" s="44" t="str">
        <f t="shared" si="3"/>
        <v/>
      </c>
      <c r="N48" s="24"/>
      <c r="O48" s="24"/>
      <c r="P48" s="24"/>
      <c r="Q48" s="44" t="str">
        <f t="shared" si="4"/>
        <v/>
      </c>
      <c r="R48" s="24"/>
      <c r="S48" s="44" t="str">
        <f t="shared" si="5"/>
        <v/>
      </c>
      <c r="T48" s="24"/>
      <c r="U48" s="24"/>
      <c r="V48" s="24"/>
      <c r="W48" s="44" t="str">
        <f t="shared" si="6"/>
        <v/>
      </c>
      <c r="X48" s="24"/>
      <c r="Y48" s="44" t="str">
        <f t="shared" si="7"/>
        <v/>
      </c>
      <c r="Z48" s="24"/>
      <c r="AA48" s="24"/>
      <c r="AB48" s="24"/>
      <c r="AC48" s="44" t="str">
        <f t="shared" si="8"/>
        <v/>
      </c>
      <c r="AD48" s="24"/>
      <c r="AE48" s="44" t="str">
        <f t="shared" si="9"/>
        <v/>
      </c>
      <c r="AF48" s="24"/>
      <c r="AG48" s="24"/>
      <c r="AH48" s="24"/>
      <c r="AI48" s="44" t="str">
        <f t="shared" si="10"/>
        <v/>
      </c>
      <c r="AJ48" s="24"/>
      <c r="AK48" s="44" t="str">
        <f t="shared" si="11"/>
        <v/>
      </c>
      <c r="AL48" s="24"/>
      <c r="AM48" s="24"/>
      <c r="AN48" s="24">
        <v>2</v>
      </c>
      <c r="AO48" s="44">
        <f t="shared" si="22"/>
        <v>24</v>
      </c>
      <c r="AP48" s="24">
        <v>1</v>
      </c>
      <c r="AQ48" s="44">
        <f t="shared" si="23"/>
        <v>12</v>
      </c>
      <c r="AR48" s="24">
        <v>2</v>
      </c>
      <c r="AS48" s="24" t="s">
        <v>14</v>
      </c>
      <c r="AT48" s="24"/>
      <c r="AU48" s="44" t="str">
        <f t="shared" si="24"/>
        <v/>
      </c>
      <c r="AV48" s="24"/>
      <c r="AW48" s="44" t="str">
        <f t="shared" si="25"/>
        <v/>
      </c>
      <c r="AX48" s="24"/>
      <c r="AY48" s="24"/>
      <c r="AZ48" s="44">
        <f t="shared" si="16"/>
        <v>2</v>
      </c>
      <c r="BA48" s="44">
        <f t="shared" si="17"/>
        <v>24</v>
      </c>
      <c r="BB48" s="44">
        <f t="shared" si="18"/>
        <v>1</v>
      </c>
      <c r="BC48" s="44">
        <f t="shared" si="19"/>
        <v>12</v>
      </c>
      <c r="BD48" s="44">
        <f t="shared" si="20"/>
        <v>2</v>
      </c>
      <c r="BE48" s="31">
        <f t="shared" si="21"/>
        <v>3</v>
      </c>
      <c r="BF48" s="86" t="s">
        <v>132</v>
      </c>
      <c r="BG48" s="55" t="s">
        <v>62</v>
      </c>
    </row>
    <row r="49" spans="1:59" ht="15.75" customHeight="1" x14ac:dyDescent="0.3">
      <c r="A49" s="24" t="s">
        <v>95</v>
      </c>
      <c r="B49" s="42" t="s">
        <v>126</v>
      </c>
      <c r="C49" s="85" t="s">
        <v>173</v>
      </c>
      <c r="D49" s="24"/>
      <c r="E49" s="44" t="str">
        <f t="shared" si="0"/>
        <v/>
      </c>
      <c r="F49" s="24"/>
      <c r="G49" s="44" t="str">
        <f t="shared" si="26"/>
        <v/>
      </c>
      <c r="H49" s="24"/>
      <c r="I49" s="24"/>
      <c r="J49" s="24"/>
      <c r="K49" s="44" t="str">
        <f t="shared" si="2"/>
        <v/>
      </c>
      <c r="L49" s="24"/>
      <c r="M49" s="44" t="str">
        <f t="shared" si="3"/>
        <v/>
      </c>
      <c r="N49" s="24"/>
      <c r="O49" s="24"/>
      <c r="P49" s="24"/>
      <c r="Q49" s="44" t="str">
        <f t="shared" si="4"/>
        <v/>
      </c>
      <c r="R49" s="24"/>
      <c r="S49" s="44" t="str">
        <f t="shared" si="5"/>
        <v/>
      </c>
      <c r="T49" s="24"/>
      <c r="U49" s="24"/>
      <c r="V49" s="24"/>
      <c r="W49" s="44" t="str">
        <f t="shared" si="6"/>
        <v/>
      </c>
      <c r="X49" s="24"/>
      <c r="Y49" s="44" t="str">
        <f t="shared" si="7"/>
        <v/>
      </c>
      <c r="Z49" s="24"/>
      <c r="AA49" s="24"/>
      <c r="AB49" s="24"/>
      <c r="AC49" s="44" t="str">
        <f t="shared" si="8"/>
        <v/>
      </c>
      <c r="AD49" s="24"/>
      <c r="AE49" s="44" t="str">
        <f t="shared" si="9"/>
        <v/>
      </c>
      <c r="AF49" s="24"/>
      <c r="AG49" s="24"/>
      <c r="AH49" s="24"/>
      <c r="AI49" s="44" t="str">
        <f t="shared" si="10"/>
        <v/>
      </c>
      <c r="AJ49" s="24"/>
      <c r="AK49" s="44" t="str">
        <f t="shared" si="11"/>
        <v/>
      </c>
      <c r="AL49" s="24"/>
      <c r="AM49" s="24"/>
      <c r="AN49" s="24">
        <v>2</v>
      </c>
      <c r="AO49" s="44">
        <f t="shared" si="22"/>
        <v>24</v>
      </c>
      <c r="AP49" s="24"/>
      <c r="AQ49" s="44" t="str">
        <f t="shared" si="23"/>
        <v/>
      </c>
      <c r="AR49" s="24">
        <v>2</v>
      </c>
      <c r="AS49" s="24" t="s">
        <v>11</v>
      </c>
      <c r="AT49" s="24"/>
      <c r="AU49" s="44" t="str">
        <f t="shared" si="24"/>
        <v/>
      </c>
      <c r="AV49" s="24"/>
      <c r="AW49" s="44" t="str">
        <f t="shared" si="25"/>
        <v/>
      </c>
      <c r="AX49" s="24"/>
      <c r="AY49" s="24"/>
      <c r="AZ49" s="44">
        <f t="shared" si="16"/>
        <v>2</v>
      </c>
      <c r="BA49" s="44">
        <f t="shared" si="17"/>
        <v>24</v>
      </c>
      <c r="BB49" s="44" t="str">
        <f t="shared" si="18"/>
        <v/>
      </c>
      <c r="BC49" s="44" t="str">
        <f t="shared" si="19"/>
        <v/>
      </c>
      <c r="BD49" s="44">
        <f t="shared" si="20"/>
        <v>2</v>
      </c>
      <c r="BE49" s="31">
        <f t="shared" si="21"/>
        <v>2</v>
      </c>
      <c r="BF49" s="60" t="s">
        <v>130</v>
      </c>
      <c r="BG49" s="55" t="s">
        <v>12</v>
      </c>
    </row>
    <row r="50" spans="1:59" ht="15.75" customHeight="1" x14ac:dyDescent="0.3">
      <c r="A50" s="24" t="s">
        <v>96</v>
      </c>
      <c r="B50" s="42" t="s">
        <v>126</v>
      </c>
      <c r="C50" s="85" t="s">
        <v>174</v>
      </c>
      <c r="D50" s="24"/>
      <c r="E50" s="44" t="str">
        <f t="shared" si="0"/>
        <v/>
      </c>
      <c r="F50" s="24"/>
      <c r="G50" s="44" t="str">
        <f t="shared" si="26"/>
        <v/>
      </c>
      <c r="H50" s="24"/>
      <c r="I50" s="24"/>
      <c r="J50" s="24"/>
      <c r="K50" s="44" t="str">
        <f t="shared" si="2"/>
        <v/>
      </c>
      <c r="L50" s="24"/>
      <c r="M50" s="44" t="str">
        <f t="shared" si="3"/>
        <v/>
      </c>
      <c r="N50" s="24"/>
      <c r="O50" s="24"/>
      <c r="P50" s="24"/>
      <c r="Q50" s="44" t="str">
        <f t="shared" si="4"/>
        <v/>
      </c>
      <c r="R50" s="24"/>
      <c r="S50" s="44" t="str">
        <f t="shared" si="5"/>
        <v/>
      </c>
      <c r="T50" s="24"/>
      <c r="U50" s="24"/>
      <c r="V50" s="24"/>
      <c r="W50" s="44" t="str">
        <f t="shared" si="6"/>
        <v/>
      </c>
      <c r="X50" s="24"/>
      <c r="Y50" s="44" t="str">
        <f t="shared" si="7"/>
        <v/>
      </c>
      <c r="Z50" s="24"/>
      <c r="AA50" s="24"/>
      <c r="AB50" s="24">
        <v>4</v>
      </c>
      <c r="AC50" s="44">
        <f t="shared" si="8"/>
        <v>48</v>
      </c>
      <c r="AD50" s="24">
        <v>2</v>
      </c>
      <c r="AE50" s="44">
        <f t="shared" si="9"/>
        <v>24</v>
      </c>
      <c r="AF50" s="24">
        <v>4</v>
      </c>
      <c r="AG50" s="24" t="s">
        <v>9</v>
      </c>
      <c r="AH50" s="24"/>
      <c r="AI50" s="44" t="str">
        <f t="shared" si="10"/>
        <v/>
      </c>
      <c r="AJ50" s="24"/>
      <c r="AK50" s="44" t="str">
        <f t="shared" si="11"/>
        <v/>
      </c>
      <c r="AL50" s="24"/>
      <c r="AM50" s="24"/>
      <c r="AN50" s="24"/>
      <c r="AO50" s="44" t="str">
        <f t="shared" si="22"/>
        <v/>
      </c>
      <c r="AP50" s="24"/>
      <c r="AQ50" s="44" t="str">
        <f t="shared" si="23"/>
        <v/>
      </c>
      <c r="AR50" s="24"/>
      <c r="AS50" s="24"/>
      <c r="AT50" s="24"/>
      <c r="AU50" s="44" t="str">
        <f t="shared" si="24"/>
        <v/>
      </c>
      <c r="AV50" s="24"/>
      <c r="AW50" s="44" t="str">
        <f t="shared" si="25"/>
        <v/>
      </c>
      <c r="AX50" s="24"/>
      <c r="AY50" s="24"/>
      <c r="AZ50" s="44">
        <f t="shared" si="16"/>
        <v>4</v>
      </c>
      <c r="BA50" s="44">
        <f t="shared" si="17"/>
        <v>48</v>
      </c>
      <c r="BB50" s="44">
        <f t="shared" si="18"/>
        <v>2</v>
      </c>
      <c r="BC50" s="44">
        <f t="shared" si="19"/>
        <v>24</v>
      </c>
      <c r="BD50" s="44">
        <f t="shared" si="20"/>
        <v>4</v>
      </c>
      <c r="BE50" s="31">
        <f t="shared" si="21"/>
        <v>6</v>
      </c>
      <c r="BF50" s="86" t="s">
        <v>132</v>
      </c>
      <c r="BG50" s="55" t="s">
        <v>32</v>
      </c>
    </row>
    <row r="51" spans="1:59" ht="15.75" customHeight="1" x14ac:dyDescent="0.3">
      <c r="A51" s="24" t="s">
        <v>97</v>
      </c>
      <c r="B51" s="42" t="s">
        <v>126</v>
      </c>
      <c r="C51" s="87" t="s">
        <v>175</v>
      </c>
      <c r="D51" s="24"/>
      <c r="E51" s="44" t="str">
        <f t="shared" si="0"/>
        <v/>
      </c>
      <c r="F51" s="24"/>
      <c r="G51" s="44" t="str">
        <f t="shared" si="26"/>
        <v/>
      </c>
      <c r="H51" s="24"/>
      <c r="I51" s="24"/>
      <c r="J51" s="24"/>
      <c r="K51" s="44" t="str">
        <f t="shared" si="2"/>
        <v/>
      </c>
      <c r="L51" s="24"/>
      <c r="M51" s="44" t="str">
        <f t="shared" si="3"/>
        <v/>
      </c>
      <c r="N51" s="24"/>
      <c r="O51" s="24"/>
      <c r="P51" s="24"/>
      <c r="Q51" s="44" t="str">
        <f t="shared" si="4"/>
        <v/>
      </c>
      <c r="R51" s="24"/>
      <c r="S51" s="44" t="str">
        <f t="shared" si="5"/>
        <v/>
      </c>
      <c r="T51" s="24"/>
      <c r="U51" s="24"/>
      <c r="V51" s="24"/>
      <c r="W51" s="44" t="str">
        <f t="shared" si="6"/>
        <v/>
      </c>
      <c r="X51" s="24"/>
      <c r="Y51" s="44" t="str">
        <f t="shared" si="7"/>
        <v/>
      </c>
      <c r="Z51" s="24"/>
      <c r="AA51" s="24"/>
      <c r="AB51" s="24"/>
      <c r="AC51" s="44" t="str">
        <f t="shared" si="8"/>
        <v/>
      </c>
      <c r="AD51" s="24"/>
      <c r="AE51" s="44" t="str">
        <f t="shared" si="9"/>
        <v/>
      </c>
      <c r="AF51" s="24"/>
      <c r="AG51" s="24"/>
      <c r="AH51" s="24"/>
      <c r="AI51" s="44" t="str">
        <f t="shared" si="10"/>
        <v/>
      </c>
      <c r="AJ51" s="24"/>
      <c r="AK51" s="44">
        <v>40</v>
      </c>
      <c r="AL51" s="24">
        <v>2</v>
      </c>
      <c r="AM51" s="24" t="s">
        <v>20</v>
      </c>
      <c r="AN51" s="24"/>
      <c r="AO51" s="44" t="str">
        <f t="shared" si="22"/>
        <v/>
      </c>
      <c r="AP51" s="24"/>
      <c r="AQ51" s="44" t="str">
        <f t="shared" si="23"/>
        <v/>
      </c>
      <c r="AR51" s="24"/>
      <c r="AS51" s="24"/>
      <c r="AT51" s="24"/>
      <c r="AU51" s="44" t="str">
        <f t="shared" si="24"/>
        <v/>
      </c>
      <c r="AV51" s="24"/>
      <c r="AW51" s="44"/>
      <c r="AX51" s="24"/>
      <c r="AY51" s="24"/>
      <c r="AZ51" s="44" t="str">
        <f t="shared" si="16"/>
        <v/>
      </c>
      <c r="BA51" s="44" t="str">
        <f t="shared" si="17"/>
        <v/>
      </c>
      <c r="BB51" s="44" t="str">
        <f t="shared" si="18"/>
        <v/>
      </c>
      <c r="BC51" s="44">
        <v>40</v>
      </c>
      <c r="BD51" s="44">
        <f t="shared" si="20"/>
        <v>2</v>
      </c>
      <c r="BE51" s="31">
        <v>3</v>
      </c>
      <c r="BF51" s="86" t="s">
        <v>129</v>
      </c>
      <c r="BG51" s="55" t="s">
        <v>24</v>
      </c>
    </row>
    <row r="52" spans="1:59" ht="14.25" customHeight="1" x14ac:dyDescent="0.3">
      <c r="A52" s="24" t="s">
        <v>98</v>
      </c>
      <c r="B52" s="42" t="s">
        <v>126</v>
      </c>
      <c r="C52" s="85" t="s">
        <v>176</v>
      </c>
      <c r="D52" s="24"/>
      <c r="E52" s="44" t="str">
        <f t="shared" si="0"/>
        <v/>
      </c>
      <c r="F52" s="24"/>
      <c r="G52" s="44"/>
      <c r="H52" s="24"/>
      <c r="I52" s="24"/>
      <c r="J52" s="24"/>
      <c r="K52" s="44" t="str">
        <f t="shared" si="2"/>
        <v/>
      </c>
      <c r="L52" s="24"/>
      <c r="M52" s="44" t="str">
        <f t="shared" si="3"/>
        <v/>
      </c>
      <c r="N52" s="24"/>
      <c r="O52" s="24"/>
      <c r="P52" s="24"/>
      <c r="Q52" s="44" t="str">
        <f t="shared" si="4"/>
        <v/>
      </c>
      <c r="R52" s="24"/>
      <c r="S52" s="44" t="str">
        <f t="shared" si="5"/>
        <v/>
      </c>
      <c r="T52" s="24"/>
      <c r="U52" s="24"/>
      <c r="V52" s="24"/>
      <c r="W52" s="44" t="str">
        <f t="shared" si="6"/>
        <v/>
      </c>
      <c r="X52" s="24"/>
      <c r="Y52" s="44" t="str">
        <f t="shared" si="7"/>
        <v/>
      </c>
      <c r="Z52" s="24"/>
      <c r="AA52" s="24"/>
      <c r="AB52" s="24">
        <v>2</v>
      </c>
      <c r="AC52" s="44">
        <f t="shared" si="8"/>
        <v>24</v>
      </c>
      <c r="AD52" s="24">
        <v>1</v>
      </c>
      <c r="AE52" s="44">
        <f t="shared" si="9"/>
        <v>12</v>
      </c>
      <c r="AF52" s="24">
        <v>2</v>
      </c>
      <c r="AG52" s="24" t="s">
        <v>9</v>
      </c>
      <c r="AH52" s="24"/>
      <c r="AI52" s="44" t="str">
        <f t="shared" si="10"/>
        <v/>
      </c>
      <c r="AJ52" s="24"/>
      <c r="AK52" s="44" t="str">
        <f t="shared" ref="AK52:AK62" si="27">IF(AJ52*12=0,"",AJ52*12)</f>
        <v/>
      </c>
      <c r="AL52" s="24"/>
      <c r="AM52" s="24"/>
      <c r="AN52" s="24"/>
      <c r="AO52" s="44" t="str">
        <f t="shared" si="22"/>
        <v/>
      </c>
      <c r="AP52" s="24"/>
      <c r="AQ52" s="44" t="str">
        <f t="shared" si="23"/>
        <v/>
      </c>
      <c r="AR52" s="24"/>
      <c r="AS52" s="24"/>
      <c r="AT52" s="24"/>
      <c r="AU52" s="44" t="str">
        <f t="shared" si="24"/>
        <v/>
      </c>
      <c r="AV52" s="24"/>
      <c r="AW52" s="44" t="str">
        <f t="shared" ref="AW52:AW62" si="28">IF(AV52*12=0,"",AV52*12)</f>
        <v/>
      </c>
      <c r="AX52" s="24"/>
      <c r="AY52" s="24"/>
      <c r="AZ52" s="44">
        <f t="shared" si="16"/>
        <v>2</v>
      </c>
      <c r="BA52" s="44">
        <f t="shared" si="17"/>
        <v>24</v>
      </c>
      <c r="BB52" s="44">
        <f t="shared" si="18"/>
        <v>1</v>
      </c>
      <c r="BC52" s="44">
        <f t="shared" si="19"/>
        <v>12</v>
      </c>
      <c r="BD52" s="44">
        <f t="shared" si="20"/>
        <v>2</v>
      </c>
      <c r="BE52" s="31">
        <f t="shared" si="21"/>
        <v>3</v>
      </c>
      <c r="BF52" s="86" t="s">
        <v>132</v>
      </c>
      <c r="BG52" s="55" t="s">
        <v>18</v>
      </c>
    </row>
    <row r="53" spans="1:59" ht="15.75" customHeight="1" x14ac:dyDescent="0.3">
      <c r="A53" s="24" t="s">
        <v>99</v>
      </c>
      <c r="B53" s="42" t="s">
        <v>126</v>
      </c>
      <c r="C53" s="85" t="s">
        <v>177</v>
      </c>
      <c r="D53" s="24"/>
      <c r="E53" s="44" t="str">
        <f t="shared" si="0"/>
        <v/>
      </c>
      <c r="F53" s="24"/>
      <c r="G53" s="44" t="str">
        <f t="shared" si="26"/>
        <v/>
      </c>
      <c r="H53" s="24"/>
      <c r="I53" s="24"/>
      <c r="J53" s="24"/>
      <c r="K53" s="44" t="str">
        <f t="shared" si="2"/>
        <v/>
      </c>
      <c r="L53" s="24"/>
      <c r="M53" s="44" t="str">
        <f t="shared" si="3"/>
        <v/>
      </c>
      <c r="N53" s="24"/>
      <c r="O53" s="24"/>
      <c r="P53" s="24"/>
      <c r="Q53" s="44" t="str">
        <f t="shared" si="4"/>
        <v/>
      </c>
      <c r="R53" s="24"/>
      <c r="S53" s="44" t="str">
        <f t="shared" si="5"/>
        <v/>
      </c>
      <c r="T53" s="24"/>
      <c r="U53" s="24"/>
      <c r="V53" s="24"/>
      <c r="W53" s="44" t="str">
        <f t="shared" si="6"/>
        <v/>
      </c>
      <c r="X53" s="24"/>
      <c r="Y53" s="44" t="str">
        <f t="shared" si="7"/>
        <v/>
      </c>
      <c r="Z53" s="24"/>
      <c r="AA53" s="24"/>
      <c r="AB53" s="24"/>
      <c r="AC53" s="44" t="str">
        <f t="shared" si="8"/>
        <v/>
      </c>
      <c r="AD53" s="24">
        <v>3</v>
      </c>
      <c r="AE53" s="44">
        <f t="shared" si="9"/>
        <v>36</v>
      </c>
      <c r="AF53" s="24">
        <v>2</v>
      </c>
      <c r="AG53" s="24" t="s">
        <v>20</v>
      </c>
      <c r="AH53" s="24"/>
      <c r="AI53" s="44" t="str">
        <f t="shared" si="10"/>
        <v/>
      </c>
      <c r="AJ53" s="24"/>
      <c r="AK53" s="44" t="str">
        <f t="shared" si="27"/>
        <v/>
      </c>
      <c r="AL53" s="24"/>
      <c r="AM53" s="24"/>
      <c r="AN53" s="24"/>
      <c r="AO53" s="44" t="str">
        <f t="shared" si="22"/>
        <v/>
      </c>
      <c r="AP53" s="24"/>
      <c r="AQ53" s="44" t="str">
        <f t="shared" si="23"/>
        <v/>
      </c>
      <c r="AR53" s="24"/>
      <c r="AS53" s="24"/>
      <c r="AT53" s="24"/>
      <c r="AU53" s="44" t="str">
        <f t="shared" si="24"/>
        <v/>
      </c>
      <c r="AV53" s="24"/>
      <c r="AW53" s="44" t="str">
        <f t="shared" si="28"/>
        <v/>
      </c>
      <c r="AX53" s="24"/>
      <c r="AY53" s="24"/>
      <c r="AZ53" s="44" t="str">
        <f t="shared" si="16"/>
        <v/>
      </c>
      <c r="BA53" s="44" t="str">
        <f t="shared" si="17"/>
        <v/>
      </c>
      <c r="BB53" s="44">
        <f t="shared" si="18"/>
        <v>3</v>
      </c>
      <c r="BC53" s="44">
        <f t="shared" si="19"/>
        <v>36</v>
      </c>
      <c r="BD53" s="44">
        <f t="shared" si="20"/>
        <v>2</v>
      </c>
      <c r="BE53" s="31">
        <f t="shared" si="21"/>
        <v>3</v>
      </c>
      <c r="BF53" s="60" t="s">
        <v>130</v>
      </c>
      <c r="BG53" s="55" t="s">
        <v>60</v>
      </c>
    </row>
    <row r="54" spans="1:59" ht="15.75" customHeight="1" x14ac:dyDescent="0.3">
      <c r="A54" s="24" t="s">
        <v>100</v>
      </c>
      <c r="B54" s="42" t="s">
        <v>126</v>
      </c>
      <c r="C54" s="85" t="s">
        <v>178</v>
      </c>
      <c r="D54" s="24"/>
      <c r="E54" s="44" t="str">
        <f t="shared" si="0"/>
        <v/>
      </c>
      <c r="F54" s="24"/>
      <c r="G54" s="44" t="str">
        <f t="shared" si="26"/>
        <v/>
      </c>
      <c r="H54" s="24"/>
      <c r="I54" s="24"/>
      <c r="J54" s="24"/>
      <c r="K54" s="44" t="str">
        <f t="shared" si="2"/>
        <v/>
      </c>
      <c r="L54" s="24"/>
      <c r="M54" s="44" t="str">
        <f t="shared" si="3"/>
        <v/>
      </c>
      <c r="N54" s="24"/>
      <c r="O54" s="24"/>
      <c r="P54" s="24">
        <v>1</v>
      </c>
      <c r="Q54" s="44">
        <f t="shared" si="4"/>
        <v>12</v>
      </c>
      <c r="R54" s="24">
        <v>2</v>
      </c>
      <c r="S54" s="44">
        <f t="shared" si="5"/>
        <v>24</v>
      </c>
      <c r="T54" s="24">
        <v>3</v>
      </c>
      <c r="U54" s="24" t="s">
        <v>20</v>
      </c>
      <c r="V54" s="24"/>
      <c r="W54" s="44" t="str">
        <f t="shared" si="6"/>
        <v/>
      </c>
      <c r="X54" s="24"/>
      <c r="Y54" s="44" t="str">
        <f t="shared" si="7"/>
        <v/>
      </c>
      <c r="Z54" s="24"/>
      <c r="AA54" s="24"/>
      <c r="AB54" s="24"/>
      <c r="AC54" s="44" t="str">
        <f t="shared" si="8"/>
        <v/>
      </c>
      <c r="AD54" s="24"/>
      <c r="AE54" s="44" t="str">
        <f t="shared" si="9"/>
        <v/>
      </c>
      <c r="AF54" s="24"/>
      <c r="AG54" s="24"/>
      <c r="AH54" s="24"/>
      <c r="AI54" s="44" t="str">
        <f t="shared" si="10"/>
        <v/>
      </c>
      <c r="AJ54" s="24"/>
      <c r="AK54" s="44" t="str">
        <f t="shared" si="27"/>
        <v/>
      </c>
      <c r="AL54" s="24"/>
      <c r="AM54" s="24"/>
      <c r="AN54" s="24"/>
      <c r="AO54" s="44" t="str">
        <f t="shared" si="22"/>
        <v/>
      </c>
      <c r="AP54" s="24"/>
      <c r="AQ54" s="44" t="str">
        <f t="shared" si="23"/>
        <v/>
      </c>
      <c r="AR54" s="24"/>
      <c r="AS54" s="24"/>
      <c r="AT54" s="24"/>
      <c r="AU54" s="44" t="str">
        <f t="shared" si="24"/>
        <v/>
      </c>
      <c r="AV54" s="24"/>
      <c r="AW54" s="44" t="str">
        <f t="shared" si="28"/>
        <v/>
      </c>
      <c r="AX54" s="24"/>
      <c r="AY54" s="24"/>
      <c r="AZ54" s="44">
        <f t="shared" si="16"/>
        <v>1</v>
      </c>
      <c r="BA54" s="44">
        <f t="shared" si="17"/>
        <v>12</v>
      </c>
      <c r="BB54" s="44">
        <f t="shared" si="18"/>
        <v>2</v>
      </c>
      <c r="BC54" s="44">
        <f t="shared" si="19"/>
        <v>24</v>
      </c>
      <c r="BD54" s="44">
        <f t="shared" si="20"/>
        <v>3</v>
      </c>
      <c r="BE54" s="31">
        <f t="shared" si="21"/>
        <v>3</v>
      </c>
      <c r="BF54" s="86" t="s">
        <v>131</v>
      </c>
      <c r="BG54" s="55" t="s">
        <v>46</v>
      </c>
    </row>
    <row r="55" spans="1:59" ht="15.75" customHeight="1" x14ac:dyDescent="0.3">
      <c r="A55" s="24" t="s">
        <v>101</v>
      </c>
      <c r="B55" s="42" t="s">
        <v>126</v>
      </c>
      <c r="C55" s="85" t="s">
        <v>179</v>
      </c>
      <c r="D55" s="24"/>
      <c r="E55" s="44" t="str">
        <f t="shared" si="0"/>
        <v/>
      </c>
      <c r="F55" s="24">
        <v>2</v>
      </c>
      <c r="G55" s="44">
        <f t="shared" si="26"/>
        <v>24</v>
      </c>
      <c r="H55" s="24">
        <v>2</v>
      </c>
      <c r="I55" s="24" t="s">
        <v>20</v>
      </c>
      <c r="J55" s="24"/>
      <c r="K55" s="44" t="str">
        <f t="shared" si="2"/>
        <v/>
      </c>
      <c r="L55" s="24"/>
      <c r="M55" s="44" t="str">
        <f t="shared" si="3"/>
        <v/>
      </c>
      <c r="N55" s="24"/>
      <c r="O55" s="24"/>
      <c r="P55" s="24"/>
      <c r="Q55" s="44" t="str">
        <f t="shared" si="4"/>
        <v/>
      </c>
      <c r="R55" s="24"/>
      <c r="S55" s="44" t="str">
        <f t="shared" si="5"/>
        <v/>
      </c>
      <c r="T55" s="24"/>
      <c r="U55" s="24"/>
      <c r="V55" s="24"/>
      <c r="W55" s="44" t="str">
        <f t="shared" si="6"/>
        <v/>
      </c>
      <c r="X55" s="24"/>
      <c r="Y55" s="44" t="str">
        <f t="shared" si="7"/>
        <v/>
      </c>
      <c r="Z55" s="24"/>
      <c r="AA55" s="24"/>
      <c r="AB55" s="24"/>
      <c r="AC55" s="44" t="str">
        <f t="shared" si="8"/>
        <v/>
      </c>
      <c r="AD55" s="24"/>
      <c r="AE55" s="44" t="str">
        <f t="shared" si="9"/>
        <v/>
      </c>
      <c r="AF55" s="24"/>
      <c r="AG55" s="24"/>
      <c r="AH55" s="24"/>
      <c r="AI55" s="44" t="str">
        <f t="shared" si="10"/>
        <v/>
      </c>
      <c r="AJ55" s="24"/>
      <c r="AK55" s="44" t="str">
        <f t="shared" si="27"/>
        <v/>
      </c>
      <c r="AL55" s="24"/>
      <c r="AM55" s="24"/>
      <c r="AN55" s="24"/>
      <c r="AO55" s="44" t="str">
        <f t="shared" si="22"/>
        <v/>
      </c>
      <c r="AP55" s="24"/>
      <c r="AQ55" s="44" t="str">
        <f t="shared" si="23"/>
        <v/>
      </c>
      <c r="AR55" s="24"/>
      <c r="AS55" s="24"/>
      <c r="AT55" s="24"/>
      <c r="AU55" s="44" t="str">
        <f t="shared" si="24"/>
        <v/>
      </c>
      <c r="AV55" s="24"/>
      <c r="AW55" s="44" t="str">
        <f t="shared" si="28"/>
        <v/>
      </c>
      <c r="AX55" s="24"/>
      <c r="AY55" s="24"/>
      <c r="AZ55" s="44" t="str">
        <f t="shared" si="16"/>
        <v/>
      </c>
      <c r="BA55" s="44" t="str">
        <f t="shared" si="17"/>
        <v/>
      </c>
      <c r="BB55" s="44">
        <f t="shared" si="18"/>
        <v>2</v>
      </c>
      <c r="BC55" s="44">
        <f t="shared" si="19"/>
        <v>24</v>
      </c>
      <c r="BD55" s="44">
        <f t="shared" si="20"/>
        <v>2</v>
      </c>
      <c r="BE55" s="31">
        <f t="shared" si="21"/>
        <v>2</v>
      </c>
      <c r="BF55" s="86" t="s">
        <v>129</v>
      </c>
      <c r="BG55" s="55" t="s">
        <v>119</v>
      </c>
    </row>
    <row r="56" spans="1:59" ht="15.75" customHeight="1" x14ac:dyDescent="0.3">
      <c r="A56" s="24" t="s">
        <v>102</v>
      </c>
      <c r="B56" s="42" t="s">
        <v>126</v>
      </c>
      <c r="C56" s="85" t="s">
        <v>180</v>
      </c>
      <c r="D56" s="24"/>
      <c r="E56" s="44" t="str">
        <f t="shared" si="0"/>
        <v/>
      </c>
      <c r="F56" s="24"/>
      <c r="G56" s="44" t="str">
        <f t="shared" si="26"/>
        <v/>
      </c>
      <c r="H56" s="24"/>
      <c r="I56" s="24"/>
      <c r="J56" s="24"/>
      <c r="K56" s="44" t="str">
        <f t="shared" si="2"/>
        <v/>
      </c>
      <c r="L56" s="24">
        <v>2</v>
      </c>
      <c r="M56" s="44">
        <f t="shared" si="3"/>
        <v>24</v>
      </c>
      <c r="N56" s="24">
        <v>2</v>
      </c>
      <c r="O56" s="24" t="s">
        <v>20</v>
      </c>
      <c r="P56" s="24"/>
      <c r="Q56" s="44" t="str">
        <f t="shared" si="4"/>
        <v/>
      </c>
      <c r="R56" s="24"/>
      <c r="S56" s="44" t="str">
        <f t="shared" si="5"/>
        <v/>
      </c>
      <c r="T56" s="24"/>
      <c r="U56" s="24"/>
      <c r="V56" s="24"/>
      <c r="W56" s="44" t="str">
        <f t="shared" si="6"/>
        <v/>
      </c>
      <c r="X56" s="24"/>
      <c r="Y56" s="44" t="str">
        <f t="shared" si="7"/>
        <v/>
      </c>
      <c r="Z56" s="24"/>
      <c r="AA56" s="24"/>
      <c r="AB56" s="24"/>
      <c r="AC56" s="44" t="str">
        <f t="shared" si="8"/>
        <v/>
      </c>
      <c r="AD56" s="24"/>
      <c r="AE56" s="44" t="str">
        <f t="shared" si="9"/>
        <v/>
      </c>
      <c r="AF56" s="24"/>
      <c r="AG56" s="24"/>
      <c r="AH56" s="24"/>
      <c r="AI56" s="44" t="str">
        <f t="shared" si="10"/>
        <v/>
      </c>
      <c r="AJ56" s="24"/>
      <c r="AK56" s="44" t="str">
        <f t="shared" si="27"/>
        <v/>
      </c>
      <c r="AL56" s="24"/>
      <c r="AM56" s="24"/>
      <c r="AN56" s="24"/>
      <c r="AO56" s="44" t="str">
        <f t="shared" si="22"/>
        <v/>
      </c>
      <c r="AP56" s="24"/>
      <c r="AQ56" s="44" t="str">
        <f t="shared" si="23"/>
        <v/>
      </c>
      <c r="AR56" s="24"/>
      <c r="AS56" s="24"/>
      <c r="AT56" s="24"/>
      <c r="AU56" s="44" t="str">
        <f t="shared" si="24"/>
        <v/>
      </c>
      <c r="AV56" s="24"/>
      <c r="AW56" s="44" t="str">
        <f t="shared" si="28"/>
        <v/>
      </c>
      <c r="AX56" s="24"/>
      <c r="AY56" s="24"/>
      <c r="AZ56" s="44" t="str">
        <f t="shared" si="16"/>
        <v/>
      </c>
      <c r="BA56" s="44" t="str">
        <f t="shared" si="17"/>
        <v/>
      </c>
      <c r="BB56" s="44">
        <f t="shared" si="18"/>
        <v>2</v>
      </c>
      <c r="BC56" s="44">
        <f t="shared" si="19"/>
        <v>24</v>
      </c>
      <c r="BD56" s="44">
        <f t="shared" si="20"/>
        <v>2</v>
      </c>
      <c r="BE56" s="31">
        <f t="shared" si="21"/>
        <v>2</v>
      </c>
      <c r="BF56" s="86" t="s">
        <v>129</v>
      </c>
      <c r="BG56" s="55" t="s">
        <v>119</v>
      </c>
    </row>
    <row r="57" spans="1:59" ht="15.75" customHeight="1" x14ac:dyDescent="0.3">
      <c r="A57" s="24" t="s">
        <v>103</v>
      </c>
      <c r="B57" s="42" t="s">
        <v>126</v>
      </c>
      <c r="C57" s="85" t="s">
        <v>181</v>
      </c>
      <c r="D57" s="24"/>
      <c r="E57" s="44" t="str">
        <f t="shared" si="0"/>
        <v/>
      </c>
      <c r="F57" s="24"/>
      <c r="G57" s="44" t="str">
        <f t="shared" si="26"/>
        <v/>
      </c>
      <c r="H57" s="24"/>
      <c r="I57" s="24"/>
      <c r="J57" s="24"/>
      <c r="K57" s="44" t="str">
        <f t="shared" si="2"/>
        <v/>
      </c>
      <c r="L57" s="24"/>
      <c r="M57" s="44" t="str">
        <f t="shared" si="3"/>
        <v/>
      </c>
      <c r="N57" s="24"/>
      <c r="O57" s="24"/>
      <c r="P57" s="24">
        <v>2</v>
      </c>
      <c r="Q57" s="44">
        <f t="shared" si="4"/>
        <v>24</v>
      </c>
      <c r="R57" s="24">
        <v>2</v>
      </c>
      <c r="S57" s="44">
        <f t="shared" si="5"/>
        <v>24</v>
      </c>
      <c r="T57" s="24">
        <v>4</v>
      </c>
      <c r="U57" s="24" t="s">
        <v>20</v>
      </c>
      <c r="V57" s="24"/>
      <c r="W57" s="44" t="str">
        <f t="shared" si="6"/>
        <v/>
      </c>
      <c r="X57" s="24"/>
      <c r="Y57" s="44" t="str">
        <f t="shared" si="7"/>
        <v/>
      </c>
      <c r="Z57" s="24"/>
      <c r="AA57" s="24"/>
      <c r="AB57" s="24"/>
      <c r="AC57" s="44" t="str">
        <f t="shared" si="8"/>
        <v/>
      </c>
      <c r="AD57" s="24"/>
      <c r="AE57" s="44" t="str">
        <f t="shared" si="9"/>
        <v/>
      </c>
      <c r="AF57" s="24"/>
      <c r="AG57" s="24"/>
      <c r="AH57" s="24"/>
      <c r="AI57" s="44" t="str">
        <f t="shared" si="10"/>
        <v/>
      </c>
      <c r="AJ57" s="24"/>
      <c r="AK57" s="44" t="str">
        <f t="shared" si="27"/>
        <v/>
      </c>
      <c r="AL57" s="24"/>
      <c r="AM57" s="24"/>
      <c r="AN57" s="24"/>
      <c r="AO57" s="44" t="str">
        <f t="shared" si="22"/>
        <v/>
      </c>
      <c r="AP57" s="24"/>
      <c r="AQ57" s="44" t="str">
        <f t="shared" si="23"/>
        <v/>
      </c>
      <c r="AR57" s="24"/>
      <c r="AS57" s="24"/>
      <c r="AT57" s="24"/>
      <c r="AU57" s="44" t="str">
        <f t="shared" si="24"/>
        <v/>
      </c>
      <c r="AV57" s="24"/>
      <c r="AW57" s="44" t="str">
        <f t="shared" si="28"/>
        <v/>
      </c>
      <c r="AX57" s="24"/>
      <c r="AY57" s="24"/>
      <c r="AZ57" s="44">
        <f t="shared" si="16"/>
        <v>2</v>
      </c>
      <c r="BA57" s="44">
        <f t="shared" si="17"/>
        <v>24</v>
      </c>
      <c r="BB57" s="44">
        <f t="shared" si="18"/>
        <v>2</v>
      </c>
      <c r="BC57" s="44">
        <f t="shared" si="19"/>
        <v>24</v>
      </c>
      <c r="BD57" s="44">
        <f t="shared" si="20"/>
        <v>4</v>
      </c>
      <c r="BE57" s="31">
        <f t="shared" si="21"/>
        <v>4</v>
      </c>
      <c r="BF57" s="86" t="s">
        <v>131</v>
      </c>
      <c r="BG57" s="55" t="s">
        <v>121</v>
      </c>
    </row>
    <row r="58" spans="1:59" ht="15.75" customHeight="1" x14ac:dyDescent="0.3">
      <c r="A58" s="24" t="s">
        <v>104</v>
      </c>
      <c r="B58" s="42" t="s">
        <v>126</v>
      </c>
      <c r="C58" s="85" t="s">
        <v>182</v>
      </c>
      <c r="D58" s="24"/>
      <c r="E58" s="44" t="str">
        <f t="shared" si="0"/>
        <v/>
      </c>
      <c r="F58" s="24"/>
      <c r="G58" s="44" t="str">
        <f t="shared" si="26"/>
        <v/>
      </c>
      <c r="H58" s="24"/>
      <c r="I58" s="24"/>
      <c r="J58" s="24"/>
      <c r="K58" s="44" t="str">
        <f t="shared" si="2"/>
        <v/>
      </c>
      <c r="L58" s="24"/>
      <c r="M58" s="44" t="str">
        <f t="shared" si="3"/>
        <v/>
      </c>
      <c r="N58" s="24"/>
      <c r="O58" s="24"/>
      <c r="P58" s="24"/>
      <c r="Q58" s="44" t="str">
        <f t="shared" si="4"/>
        <v/>
      </c>
      <c r="R58" s="24"/>
      <c r="S58" s="44" t="str">
        <f t="shared" si="5"/>
        <v/>
      </c>
      <c r="T58" s="24"/>
      <c r="U58" s="24"/>
      <c r="V58" s="24">
        <v>2</v>
      </c>
      <c r="W58" s="44">
        <f t="shared" si="6"/>
        <v>24</v>
      </c>
      <c r="X58" s="24">
        <v>2</v>
      </c>
      <c r="Y58" s="44">
        <f t="shared" si="7"/>
        <v>24</v>
      </c>
      <c r="Z58" s="24">
        <v>3</v>
      </c>
      <c r="AA58" s="24" t="s">
        <v>9</v>
      </c>
      <c r="AB58" s="24"/>
      <c r="AC58" s="44" t="str">
        <f t="shared" si="8"/>
        <v/>
      </c>
      <c r="AD58" s="24"/>
      <c r="AE58" s="44" t="str">
        <f t="shared" si="9"/>
        <v/>
      </c>
      <c r="AF58" s="24"/>
      <c r="AG58" s="24"/>
      <c r="AH58" s="24"/>
      <c r="AI58" s="44" t="str">
        <f t="shared" si="10"/>
        <v/>
      </c>
      <c r="AJ58" s="24"/>
      <c r="AK58" s="44" t="str">
        <f t="shared" si="27"/>
        <v/>
      </c>
      <c r="AL58" s="24"/>
      <c r="AM58" s="24"/>
      <c r="AN58" s="24"/>
      <c r="AO58" s="44" t="str">
        <f t="shared" si="22"/>
        <v/>
      </c>
      <c r="AP58" s="24"/>
      <c r="AQ58" s="44" t="str">
        <f t="shared" si="23"/>
        <v/>
      </c>
      <c r="AR58" s="24"/>
      <c r="AS58" s="24"/>
      <c r="AT58" s="24"/>
      <c r="AU58" s="44" t="str">
        <f t="shared" si="24"/>
        <v/>
      </c>
      <c r="AV58" s="24"/>
      <c r="AW58" s="44" t="str">
        <f t="shared" si="28"/>
        <v/>
      </c>
      <c r="AX58" s="24"/>
      <c r="AY58" s="24"/>
      <c r="AZ58" s="44">
        <f t="shared" si="16"/>
        <v>2</v>
      </c>
      <c r="BA58" s="44">
        <f t="shared" si="17"/>
        <v>24</v>
      </c>
      <c r="BB58" s="44">
        <f t="shared" si="18"/>
        <v>2</v>
      </c>
      <c r="BC58" s="44">
        <f t="shared" si="19"/>
        <v>24</v>
      </c>
      <c r="BD58" s="44">
        <f t="shared" si="20"/>
        <v>3</v>
      </c>
      <c r="BE58" s="31">
        <f t="shared" si="21"/>
        <v>4</v>
      </c>
      <c r="BF58" s="86" t="s">
        <v>132</v>
      </c>
      <c r="BG58" s="55" t="s">
        <v>62</v>
      </c>
    </row>
    <row r="59" spans="1:59" ht="15.75" customHeight="1" x14ac:dyDescent="0.3">
      <c r="A59" s="24" t="s">
        <v>105</v>
      </c>
      <c r="B59" s="42" t="s">
        <v>126</v>
      </c>
      <c r="C59" s="85" t="s">
        <v>183</v>
      </c>
      <c r="D59" s="24"/>
      <c r="E59" s="44" t="str">
        <f t="shared" si="0"/>
        <v/>
      </c>
      <c r="F59" s="24"/>
      <c r="G59" s="44" t="str">
        <f t="shared" si="26"/>
        <v/>
      </c>
      <c r="H59" s="24"/>
      <c r="I59" s="24"/>
      <c r="J59" s="24">
        <v>1</v>
      </c>
      <c r="K59" s="44">
        <f t="shared" si="2"/>
        <v>12</v>
      </c>
      <c r="L59" s="24">
        <v>1</v>
      </c>
      <c r="M59" s="44">
        <f t="shared" si="3"/>
        <v>12</v>
      </c>
      <c r="N59" s="24">
        <v>2</v>
      </c>
      <c r="O59" s="24" t="s">
        <v>20</v>
      </c>
      <c r="P59" s="24"/>
      <c r="Q59" s="44" t="str">
        <f t="shared" si="4"/>
        <v/>
      </c>
      <c r="R59" s="24"/>
      <c r="S59" s="44" t="str">
        <f t="shared" si="5"/>
        <v/>
      </c>
      <c r="T59" s="24"/>
      <c r="U59" s="24"/>
      <c r="V59" s="24"/>
      <c r="W59" s="44" t="str">
        <f t="shared" si="6"/>
        <v/>
      </c>
      <c r="X59" s="24"/>
      <c r="Y59" s="44" t="str">
        <f t="shared" si="7"/>
        <v/>
      </c>
      <c r="Z59" s="24"/>
      <c r="AA59" s="24"/>
      <c r="AB59" s="24"/>
      <c r="AC59" s="44" t="str">
        <f t="shared" si="8"/>
        <v/>
      </c>
      <c r="AD59" s="24"/>
      <c r="AE59" s="44" t="str">
        <f t="shared" si="9"/>
        <v/>
      </c>
      <c r="AF59" s="24"/>
      <c r="AG59" s="24"/>
      <c r="AH59" s="24"/>
      <c r="AI59" s="44" t="str">
        <f t="shared" si="10"/>
        <v/>
      </c>
      <c r="AJ59" s="24"/>
      <c r="AK59" s="44" t="str">
        <f t="shared" si="27"/>
        <v/>
      </c>
      <c r="AL59" s="24"/>
      <c r="AM59" s="24"/>
      <c r="AN59" s="24"/>
      <c r="AO59" s="44" t="str">
        <f t="shared" si="22"/>
        <v/>
      </c>
      <c r="AP59" s="24"/>
      <c r="AQ59" s="44" t="str">
        <f t="shared" si="23"/>
        <v/>
      </c>
      <c r="AR59" s="24"/>
      <c r="AS59" s="24"/>
      <c r="AT59" s="24"/>
      <c r="AU59" s="44" t="str">
        <f t="shared" si="24"/>
        <v/>
      </c>
      <c r="AV59" s="24"/>
      <c r="AW59" s="44" t="str">
        <f t="shared" si="28"/>
        <v/>
      </c>
      <c r="AX59" s="24"/>
      <c r="AY59" s="24"/>
      <c r="AZ59" s="44">
        <f t="shared" si="16"/>
        <v>1</v>
      </c>
      <c r="BA59" s="44">
        <f t="shared" si="17"/>
        <v>12</v>
      </c>
      <c r="BB59" s="44">
        <f t="shared" si="18"/>
        <v>1</v>
      </c>
      <c r="BC59" s="44">
        <f t="shared" si="19"/>
        <v>12</v>
      </c>
      <c r="BD59" s="44">
        <f t="shared" si="20"/>
        <v>2</v>
      </c>
      <c r="BE59" s="31">
        <f t="shared" si="21"/>
        <v>2</v>
      </c>
      <c r="BF59" s="86" t="s">
        <v>132</v>
      </c>
      <c r="BG59" s="55" t="s">
        <v>18</v>
      </c>
    </row>
    <row r="60" spans="1:59" ht="15.75" customHeight="1" x14ac:dyDescent="0.3">
      <c r="A60" s="24" t="s">
        <v>106</v>
      </c>
      <c r="B60" s="42" t="s">
        <v>126</v>
      </c>
      <c r="C60" s="85" t="s">
        <v>184</v>
      </c>
      <c r="D60" s="24"/>
      <c r="E60" s="44" t="str">
        <f t="shared" si="0"/>
        <v/>
      </c>
      <c r="F60" s="24"/>
      <c r="G60" s="44" t="str">
        <f t="shared" si="26"/>
        <v/>
      </c>
      <c r="H60" s="24"/>
      <c r="I60" s="24"/>
      <c r="J60" s="24"/>
      <c r="K60" s="44" t="str">
        <f t="shared" si="2"/>
        <v/>
      </c>
      <c r="L60" s="24"/>
      <c r="M60" s="44" t="str">
        <f t="shared" si="3"/>
        <v/>
      </c>
      <c r="N60" s="24"/>
      <c r="O60" s="24"/>
      <c r="P60" s="24"/>
      <c r="Q60" s="44" t="str">
        <f t="shared" si="4"/>
        <v/>
      </c>
      <c r="R60" s="24"/>
      <c r="S60" s="44" t="str">
        <f t="shared" si="5"/>
        <v/>
      </c>
      <c r="T60" s="24"/>
      <c r="U60" s="24"/>
      <c r="V60" s="24">
        <v>2</v>
      </c>
      <c r="W60" s="44">
        <f t="shared" si="6"/>
        <v>24</v>
      </c>
      <c r="X60" s="24">
        <v>1</v>
      </c>
      <c r="Y60" s="44">
        <f t="shared" si="7"/>
        <v>12</v>
      </c>
      <c r="Z60" s="24">
        <v>3</v>
      </c>
      <c r="AA60" s="24" t="s">
        <v>9</v>
      </c>
      <c r="AB60" s="24"/>
      <c r="AC60" s="44" t="str">
        <f t="shared" si="8"/>
        <v/>
      </c>
      <c r="AD60" s="24"/>
      <c r="AE60" s="44" t="str">
        <f t="shared" si="9"/>
        <v/>
      </c>
      <c r="AF60" s="24"/>
      <c r="AG60" s="24"/>
      <c r="AH60" s="24"/>
      <c r="AI60" s="44" t="str">
        <f t="shared" si="10"/>
        <v/>
      </c>
      <c r="AJ60" s="24"/>
      <c r="AK60" s="44" t="str">
        <f t="shared" si="27"/>
        <v/>
      </c>
      <c r="AL60" s="24"/>
      <c r="AM60" s="24"/>
      <c r="AN60" s="24"/>
      <c r="AO60" s="44" t="str">
        <f t="shared" si="22"/>
        <v/>
      </c>
      <c r="AP60" s="24"/>
      <c r="AQ60" s="44" t="str">
        <f t="shared" si="23"/>
        <v/>
      </c>
      <c r="AR60" s="24"/>
      <c r="AS60" s="24"/>
      <c r="AT60" s="24"/>
      <c r="AU60" s="44" t="str">
        <f t="shared" si="24"/>
        <v/>
      </c>
      <c r="AV60" s="24"/>
      <c r="AW60" s="44" t="str">
        <f t="shared" si="28"/>
        <v/>
      </c>
      <c r="AX60" s="24"/>
      <c r="AY60" s="24"/>
      <c r="AZ60" s="44">
        <f t="shared" si="16"/>
        <v>2</v>
      </c>
      <c r="BA60" s="44">
        <f t="shared" si="17"/>
        <v>24</v>
      </c>
      <c r="BB60" s="44">
        <f t="shared" si="18"/>
        <v>1</v>
      </c>
      <c r="BC60" s="44">
        <f t="shared" si="19"/>
        <v>12</v>
      </c>
      <c r="BD60" s="44">
        <f t="shared" si="20"/>
        <v>3</v>
      </c>
      <c r="BE60" s="31">
        <f t="shared" si="21"/>
        <v>3</v>
      </c>
      <c r="BF60" s="86" t="s">
        <v>129</v>
      </c>
      <c r="BG60" s="55" t="s">
        <v>36</v>
      </c>
    </row>
    <row r="61" spans="1:59" ht="15.75" customHeight="1" x14ac:dyDescent="0.3">
      <c r="A61" s="24" t="s">
        <v>107</v>
      </c>
      <c r="B61" s="42" t="s">
        <v>126</v>
      </c>
      <c r="C61" s="85" t="s">
        <v>185</v>
      </c>
      <c r="D61" s="24"/>
      <c r="E61" s="44" t="str">
        <f t="shared" si="0"/>
        <v/>
      </c>
      <c r="F61" s="24"/>
      <c r="G61" s="44" t="str">
        <f t="shared" si="26"/>
        <v/>
      </c>
      <c r="H61" s="24"/>
      <c r="I61" s="24"/>
      <c r="J61" s="24"/>
      <c r="K61" s="44" t="str">
        <f t="shared" si="2"/>
        <v/>
      </c>
      <c r="L61" s="24"/>
      <c r="M61" s="44" t="str">
        <f t="shared" si="3"/>
        <v/>
      </c>
      <c r="N61" s="24"/>
      <c r="O61" s="24"/>
      <c r="P61" s="24"/>
      <c r="Q61" s="44" t="str">
        <f t="shared" si="4"/>
        <v/>
      </c>
      <c r="R61" s="24"/>
      <c r="S61" s="44" t="str">
        <f t="shared" si="5"/>
        <v/>
      </c>
      <c r="T61" s="24"/>
      <c r="U61" s="24"/>
      <c r="V61" s="24"/>
      <c r="W61" s="44" t="str">
        <f t="shared" si="6"/>
        <v/>
      </c>
      <c r="X61" s="24"/>
      <c r="Y61" s="44" t="str">
        <f t="shared" si="7"/>
        <v/>
      </c>
      <c r="Z61" s="24"/>
      <c r="AA61" s="24"/>
      <c r="AB61" s="24"/>
      <c r="AC61" s="44" t="str">
        <f t="shared" si="8"/>
        <v/>
      </c>
      <c r="AD61" s="24"/>
      <c r="AE61" s="44" t="str">
        <f t="shared" si="9"/>
        <v/>
      </c>
      <c r="AF61" s="24"/>
      <c r="AG61" s="24"/>
      <c r="AH61" s="24"/>
      <c r="AI61" s="44" t="str">
        <f t="shared" si="10"/>
        <v/>
      </c>
      <c r="AJ61" s="24">
        <v>3</v>
      </c>
      <c r="AK61" s="44">
        <f t="shared" si="27"/>
        <v>36</v>
      </c>
      <c r="AL61" s="24">
        <v>3</v>
      </c>
      <c r="AM61" s="24" t="s">
        <v>20</v>
      </c>
      <c r="AN61" s="24"/>
      <c r="AO61" s="44" t="str">
        <f t="shared" si="22"/>
        <v/>
      </c>
      <c r="AP61" s="24"/>
      <c r="AQ61" s="44" t="str">
        <f t="shared" si="23"/>
        <v/>
      </c>
      <c r="AR61" s="24"/>
      <c r="AS61" s="24"/>
      <c r="AT61" s="24"/>
      <c r="AU61" s="44" t="str">
        <f t="shared" si="24"/>
        <v/>
      </c>
      <c r="AV61" s="24"/>
      <c r="AW61" s="44" t="str">
        <f t="shared" si="28"/>
        <v/>
      </c>
      <c r="AX61" s="24"/>
      <c r="AY61" s="24"/>
      <c r="AZ61" s="44" t="str">
        <f t="shared" si="16"/>
        <v/>
      </c>
      <c r="BA61" s="44" t="str">
        <f t="shared" si="17"/>
        <v/>
      </c>
      <c r="BB61" s="44">
        <f t="shared" si="18"/>
        <v>3</v>
      </c>
      <c r="BC61" s="44">
        <f t="shared" si="19"/>
        <v>36</v>
      </c>
      <c r="BD61" s="44">
        <f t="shared" si="20"/>
        <v>3</v>
      </c>
      <c r="BE61" s="31">
        <f t="shared" si="21"/>
        <v>3</v>
      </c>
      <c r="BF61" s="86" t="s">
        <v>132</v>
      </c>
      <c r="BG61" s="55" t="s">
        <v>54</v>
      </c>
    </row>
    <row r="62" spans="1:59" ht="15.75" customHeight="1" thickBot="1" x14ac:dyDescent="0.35">
      <c r="A62" s="24" t="s">
        <v>108</v>
      </c>
      <c r="B62" s="42" t="s">
        <v>126</v>
      </c>
      <c r="C62" s="85" t="s">
        <v>186</v>
      </c>
      <c r="D62" s="24"/>
      <c r="E62" s="44" t="str">
        <f t="shared" si="0"/>
        <v/>
      </c>
      <c r="F62" s="24"/>
      <c r="G62" s="44" t="str">
        <f t="shared" si="26"/>
        <v/>
      </c>
      <c r="H62" s="24"/>
      <c r="I62" s="24"/>
      <c r="J62" s="24">
        <v>2</v>
      </c>
      <c r="K62" s="44">
        <f t="shared" si="2"/>
        <v>24</v>
      </c>
      <c r="L62" s="24"/>
      <c r="M62" s="44" t="str">
        <f t="shared" si="3"/>
        <v/>
      </c>
      <c r="N62" s="24">
        <v>2</v>
      </c>
      <c r="O62" s="24" t="s">
        <v>20</v>
      </c>
      <c r="P62" s="24"/>
      <c r="Q62" s="44" t="str">
        <f t="shared" si="4"/>
        <v/>
      </c>
      <c r="R62" s="24"/>
      <c r="S62" s="44" t="str">
        <f t="shared" si="5"/>
        <v/>
      </c>
      <c r="T62" s="24"/>
      <c r="U62" s="24"/>
      <c r="V62" s="24"/>
      <c r="W62" s="44" t="str">
        <f t="shared" si="6"/>
        <v/>
      </c>
      <c r="X62" s="24"/>
      <c r="Y62" s="44" t="str">
        <f t="shared" si="7"/>
        <v/>
      </c>
      <c r="Z62" s="24"/>
      <c r="AA62" s="24"/>
      <c r="AB62" s="24"/>
      <c r="AC62" s="44" t="str">
        <f t="shared" si="8"/>
        <v/>
      </c>
      <c r="AD62" s="24"/>
      <c r="AE62" s="44" t="str">
        <f t="shared" si="9"/>
        <v/>
      </c>
      <c r="AF62" s="24"/>
      <c r="AG62" s="24"/>
      <c r="AH62" s="24"/>
      <c r="AI62" s="44" t="str">
        <f t="shared" si="10"/>
        <v/>
      </c>
      <c r="AJ62" s="24"/>
      <c r="AK62" s="44" t="str">
        <f t="shared" si="27"/>
        <v/>
      </c>
      <c r="AL62" s="24"/>
      <c r="AM62" s="24"/>
      <c r="AN62" s="24"/>
      <c r="AO62" s="44" t="str">
        <f t="shared" si="22"/>
        <v/>
      </c>
      <c r="AP62" s="24"/>
      <c r="AQ62" s="44" t="str">
        <f t="shared" si="23"/>
        <v/>
      </c>
      <c r="AR62" s="24"/>
      <c r="AS62" s="24"/>
      <c r="AT62" s="24"/>
      <c r="AU62" s="44" t="str">
        <f t="shared" si="24"/>
        <v/>
      </c>
      <c r="AV62" s="24"/>
      <c r="AW62" s="44" t="str">
        <f t="shared" si="28"/>
        <v/>
      </c>
      <c r="AX62" s="24"/>
      <c r="AY62" s="24"/>
      <c r="AZ62" s="44">
        <f t="shared" si="16"/>
        <v>2</v>
      </c>
      <c r="BA62" s="44">
        <f t="shared" si="17"/>
        <v>24</v>
      </c>
      <c r="BB62" s="44" t="str">
        <f t="shared" si="18"/>
        <v/>
      </c>
      <c r="BC62" s="44" t="str">
        <f t="shared" si="19"/>
        <v/>
      </c>
      <c r="BD62" s="44">
        <f t="shared" si="20"/>
        <v>2</v>
      </c>
      <c r="BE62" s="31">
        <f t="shared" si="21"/>
        <v>2</v>
      </c>
      <c r="BF62" s="88" t="s">
        <v>134</v>
      </c>
      <c r="BG62" s="55" t="s">
        <v>64</v>
      </c>
    </row>
    <row r="63" spans="1:59" ht="27" customHeight="1" thickBot="1" x14ac:dyDescent="0.35">
      <c r="A63" s="46"/>
      <c r="B63" s="56"/>
      <c r="C63" s="106" t="s">
        <v>212</v>
      </c>
      <c r="D63" s="45">
        <f>SUM(D10:D62)</f>
        <v>12</v>
      </c>
      <c r="E63" s="45">
        <f>SUM(E10:E62)</f>
        <v>144</v>
      </c>
      <c r="F63" s="45">
        <f>SUM(F10:F62)</f>
        <v>18</v>
      </c>
      <c r="G63" s="45">
        <f>SUM(G10:G62)</f>
        <v>216</v>
      </c>
      <c r="H63" s="45">
        <f>SUM(H10:H62)</f>
        <v>29</v>
      </c>
      <c r="I63" s="53" t="s">
        <v>10</v>
      </c>
      <c r="J63" s="45">
        <f>SUM(J10:J62)</f>
        <v>19</v>
      </c>
      <c r="K63" s="45">
        <f>SUM(K10:K62)</f>
        <v>228</v>
      </c>
      <c r="L63" s="45">
        <f>SUM(L10:L62)</f>
        <v>14</v>
      </c>
      <c r="M63" s="45">
        <f>SUM(M10:M62)</f>
        <v>168</v>
      </c>
      <c r="N63" s="45">
        <f>SUM(N10:N62)</f>
        <v>32</v>
      </c>
      <c r="O63" s="53" t="s">
        <v>10</v>
      </c>
      <c r="P63" s="45">
        <f>SUM(P10:P62)</f>
        <v>14</v>
      </c>
      <c r="Q63" s="45">
        <f>SUM(Q10:Q62)</f>
        <v>168</v>
      </c>
      <c r="R63" s="45">
        <f>SUM(R10:R62)</f>
        <v>17</v>
      </c>
      <c r="S63" s="45">
        <f>SUM(S10:S62)</f>
        <v>204</v>
      </c>
      <c r="T63" s="45">
        <f>SUM(T10:T62)</f>
        <v>29</v>
      </c>
      <c r="U63" s="53" t="s">
        <v>10</v>
      </c>
      <c r="V63" s="45">
        <f>SUM(V10:V62)</f>
        <v>15</v>
      </c>
      <c r="W63" s="45">
        <f>SUM(W10:W62)</f>
        <v>180</v>
      </c>
      <c r="X63" s="45">
        <f>SUM(X10:X62)</f>
        <v>12</v>
      </c>
      <c r="Y63" s="45">
        <f>SUM(Y10:Y62)</f>
        <v>144</v>
      </c>
      <c r="Z63" s="45">
        <f>SUM(Z10:Z62)</f>
        <v>26</v>
      </c>
      <c r="AA63" s="53" t="s">
        <v>10</v>
      </c>
      <c r="AB63" s="45">
        <f>SUM(AB10:AB62)</f>
        <v>12</v>
      </c>
      <c r="AC63" s="45">
        <f>SUM(AC10:AC62)</f>
        <v>144</v>
      </c>
      <c r="AD63" s="45">
        <f>SUM(AD10:AD62)</f>
        <v>11</v>
      </c>
      <c r="AE63" s="45">
        <f>SUM(AE10:AE62)</f>
        <v>132</v>
      </c>
      <c r="AF63" s="45">
        <f>SUM(AF10:AF62)</f>
        <v>18</v>
      </c>
      <c r="AG63" s="53" t="s">
        <v>10</v>
      </c>
      <c r="AH63" s="45">
        <f>SUM(AH10:AH62)</f>
        <v>4</v>
      </c>
      <c r="AI63" s="45">
        <f>SUM(AI10:AI62)</f>
        <v>48</v>
      </c>
      <c r="AJ63" s="45">
        <f>SUM(AJ10:AJ62)</f>
        <v>6</v>
      </c>
      <c r="AK63" s="45">
        <f>SUM(AK10:AK62)</f>
        <v>112</v>
      </c>
      <c r="AL63" s="45">
        <f>SUM(AL10:AL62)</f>
        <v>12</v>
      </c>
      <c r="AM63" s="53" t="s">
        <v>10</v>
      </c>
      <c r="AN63" s="45">
        <f>SUM(AN10:AN62)</f>
        <v>8</v>
      </c>
      <c r="AO63" s="45">
        <f>SUM(AO10:AO62)</f>
        <v>96</v>
      </c>
      <c r="AP63" s="45">
        <f>SUM(AP10:AP62)</f>
        <v>4</v>
      </c>
      <c r="AQ63" s="45">
        <f>SUM(AQ10:AQ62)</f>
        <v>48</v>
      </c>
      <c r="AR63" s="45">
        <f>SUM(AR10:AR62)</f>
        <v>9</v>
      </c>
      <c r="AS63" s="53" t="s">
        <v>10</v>
      </c>
      <c r="AT63" s="45">
        <f>SUM(AT10:AT62)</f>
        <v>0</v>
      </c>
      <c r="AU63" s="45">
        <f>SUM(AU10:AU62)</f>
        <v>0</v>
      </c>
      <c r="AV63" s="45">
        <f>SUM(AV10:AV62)</f>
        <v>0</v>
      </c>
      <c r="AW63" s="45">
        <f>SUM(AW10:AW62)</f>
        <v>0</v>
      </c>
      <c r="AX63" s="45">
        <f>SUM(AX10:AX62)</f>
        <v>0</v>
      </c>
      <c r="AY63" s="53" t="s">
        <v>10</v>
      </c>
      <c r="AZ63" s="45">
        <f t="shared" ref="AZ63:BE63" si="29">SUM(AZ10:AZ62)</f>
        <v>84</v>
      </c>
      <c r="BA63" s="45">
        <f t="shared" si="29"/>
        <v>1008</v>
      </c>
      <c r="BB63" s="45">
        <f t="shared" si="29"/>
        <v>82</v>
      </c>
      <c r="BC63" s="45">
        <f t="shared" si="29"/>
        <v>1024</v>
      </c>
      <c r="BD63" s="45">
        <f t="shared" si="29"/>
        <v>155</v>
      </c>
      <c r="BE63" s="45">
        <f t="shared" si="29"/>
        <v>169</v>
      </c>
      <c r="BF63" s="56"/>
      <c r="BG63" s="56"/>
    </row>
    <row r="64" spans="1:59" ht="15.75" customHeight="1" x14ac:dyDescent="0.3">
      <c r="A64" s="53"/>
      <c r="B64" s="56"/>
      <c r="C64" s="107" t="s">
        <v>213</v>
      </c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73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47"/>
      <c r="BA64" s="47"/>
      <c r="BB64" s="47"/>
      <c r="BC64" s="47"/>
      <c r="BD64" s="47"/>
      <c r="BE64" s="47"/>
      <c r="BF64" s="56"/>
      <c r="BG64" s="56"/>
    </row>
    <row r="65" spans="1:59" ht="15.75" customHeight="1" x14ac:dyDescent="0.3">
      <c r="A65" s="24" t="s">
        <v>110</v>
      </c>
      <c r="B65" s="42" t="s">
        <v>127</v>
      </c>
      <c r="C65" s="89" t="s">
        <v>187</v>
      </c>
      <c r="D65" s="24"/>
      <c r="E65" s="44"/>
      <c r="F65" s="24">
        <v>2</v>
      </c>
      <c r="G65" s="44">
        <f t="shared" ref="G65:G68" si="30">IF(F65*12=0,"",F65*12)</f>
        <v>24</v>
      </c>
      <c r="H65" s="24" t="s">
        <v>10</v>
      </c>
      <c r="I65" s="24" t="s">
        <v>109</v>
      </c>
      <c r="J65" s="24"/>
      <c r="K65" s="44"/>
      <c r="L65" s="24"/>
      <c r="M65" s="44"/>
      <c r="N65" s="24" t="s">
        <v>10</v>
      </c>
      <c r="O65" s="24"/>
      <c r="P65" s="24"/>
      <c r="Q65" s="44"/>
      <c r="R65" s="24"/>
      <c r="S65" s="44"/>
      <c r="T65" s="24" t="s">
        <v>10</v>
      </c>
      <c r="U65" s="24"/>
      <c r="V65" s="24"/>
      <c r="W65" s="44"/>
      <c r="X65" s="24"/>
      <c r="Y65" s="44"/>
      <c r="Z65" s="24" t="s">
        <v>10</v>
      </c>
      <c r="AA65" s="24"/>
      <c r="AB65" s="24"/>
      <c r="AC65" s="44"/>
      <c r="AD65" s="24"/>
      <c r="AE65" s="44"/>
      <c r="AF65" s="24" t="s">
        <v>10</v>
      </c>
      <c r="AG65" s="24"/>
      <c r="AH65" s="24"/>
      <c r="AI65" s="44"/>
      <c r="AJ65" s="24"/>
      <c r="AK65" s="44"/>
      <c r="AL65" s="24" t="s">
        <v>10</v>
      </c>
      <c r="AM65" s="24"/>
      <c r="AN65" s="24"/>
      <c r="AO65" s="44"/>
      <c r="AP65" s="24"/>
      <c r="AQ65" s="44"/>
      <c r="AR65" s="24" t="s">
        <v>10</v>
      </c>
      <c r="AS65" s="24"/>
      <c r="AT65" s="24"/>
      <c r="AU65" s="44"/>
      <c r="AV65" s="24"/>
      <c r="AW65" s="44"/>
      <c r="AX65" s="24" t="s">
        <v>10</v>
      </c>
      <c r="AY65" s="24"/>
      <c r="AZ65" s="44"/>
      <c r="BA65" s="44" t="str">
        <f t="shared" ref="BA65:BA68" si="31">IF((D65+J65+P65+V65+AB65+AH65+AN65+AT65)*12=0,"",(D65+J65+P65+V65+AB65+AH65+AN65+AT65)*12)</f>
        <v/>
      </c>
      <c r="BB65" s="44"/>
      <c r="BC65" s="44">
        <f t="shared" ref="BC65:BC68" si="32">IF((L65+F65+R65+X65+AD65+AJ65+AP65+AV65)*12=0,"",(L65+F65+R65+X65+AD65+AJ65+AP65+AV65)*12)</f>
        <v>24</v>
      </c>
      <c r="BD65" s="42" t="s">
        <v>10</v>
      </c>
      <c r="BE65" s="31">
        <f t="shared" ref="BE65:BE68" si="33">IF(D65+F65+L65+J65+P65+R65+V65+X65+AB65+AD65+AH65+AJ65+AN65+AP65+AT65+AV65=0,"",D65+F65+L65+J65+P65+R65+V65+X65+AB65+AD65+AH65+AJ65+AN65+AP65+AT65+AV65)</f>
        <v>2</v>
      </c>
      <c r="BF65" s="90" t="s">
        <v>132</v>
      </c>
      <c r="BG65" s="55" t="s">
        <v>39</v>
      </c>
    </row>
    <row r="66" spans="1:59" ht="15.75" customHeight="1" x14ac:dyDescent="0.3">
      <c r="A66" s="24" t="s">
        <v>111</v>
      </c>
      <c r="B66" s="42" t="s">
        <v>127</v>
      </c>
      <c r="C66" s="89" t="s">
        <v>188</v>
      </c>
      <c r="D66" s="24"/>
      <c r="E66" s="44" t="str">
        <f t="shared" ref="E66:E68" si="34">IF(D66*12=0,"",D66*12)</f>
        <v/>
      </c>
      <c r="F66" s="24">
        <v>2</v>
      </c>
      <c r="G66" s="44">
        <f t="shared" si="30"/>
        <v>24</v>
      </c>
      <c r="H66" s="24" t="s">
        <v>10</v>
      </c>
      <c r="I66" s="24" t="s">
        <v>109</v>
      </c>
      <c r="J66" s="24"/>
      <c r="K66" s="44" t="str">
        <f t="shared" ref="K66:K68" si="35">IF(J66*12=0,"",J66*12)</f>
        <v/>
      </c>
      <c r="L66" s="24"/>
      <c r="M66" s="44" t="str">
        <f t="shared" ref="M66:M68" si="36">IF(L66*12=0,"",L66*12)</f>
        <v/>
      </c>
      <c r="N66" s="24" t="s">
        <v>10</v>
      </c>
      <c r="O66" s="24"/>
      <c r="P66" s="24"/>
      <c r="Q66" s="44" t="str">
        <f t="shared" ref="Q66:Q68" si="37">IF(P66*12=0,"",P66*12)</f>
        <v/>
      </c>
      <c r="R66" s="24"/>
      <c r="S66" s="44" t="str">
        <f t="shared" ref="S66:S68" si="38">IF(R66*12=0,"",R66*12)</f>
        <v/>
      </c>
      <c r="T66" s="24" t="s">
        <v>10</v>
      </c>
      <c r="U66" s="24"/>
      <c r="V66" s="24"/>
      <c r="W66" s="44" t="str">
        <f t="shared" ref="W66:W68" si="39">IF(V66*12=0,"",V66*12)</f>
        <v/>
      </c>
      <c r="X66" s="24"/>
      <c r="Y66" s="44" t="str">
        <f t="shared" ref="Y66:Y68" si="40">IF(X66*12=0,"",X66*12)</f>
        <v/>
      </c>
      <c r="Z66" s="24" t="s">
        <v>10</v>
      </c>
      <c r="AA66" s="24"/>
      <c r="AB66" s="24"/>
      <c r="AC66" s="44" t="str">
        <f t="shared" ref="AC66:AC68" si="41">IF(AB66*12=0,"",AB66*12)</f>
        <v/>
      </c>
      <c r="AD66" s="24"/>
      <c r="AE66" s="44" t="str">
        <f t="shared" ref="AE66:AE68" si="42">IF(AD66*12=0,"",AD66*12)</f>
        <v/>
      </c>
      <c r="AF66" s="24" t="s">
        <v>10</v>
      </c>
      <c r="AG66" s="24"/>
      <c r="AH66" s="24"/>
      <c r="AI66" s="44" t="str">
        <f t="shared" ref="AI66:AI68" si="43">IF(AH66*12=0,"",AH66*12)</f>
        <v/>
      </c>
      <c r="AJ66" s="24"/>
      <c r="AK66" s="44" t="str">
        <f t="shared" ref="AK66:AK68" si="44">IF(AJ66*12=0,"",AJ66*12)</f>
        <v/>
      </c>
      <c r="AL66" s="24" t="s">
        <v>10</v>
      </c>
      <c r="AM66" s="24"/>
      <c r="AN66" s="24"/>
      <c r="AO66" s="44" t="str">
        <f t="shared" ref="AO66:AO68" si="45">IF(AN66*12=0,"",AN66*12)</f>
        <v/>
      </c>
      <c r="AP66" s="24"/>
      <c r="AQ66" s="44" t="str">
        <f t="shared" ref="AQ66:AQ68" si="46">IF(AP66*12=0,"",AP66*12)</f>
        <v/>
      </c>
      <c r="AR66" s="24" t="s">
        <v>10</v>
      </c>
      <c r="AS66" s="24"/>
      <c r="AT66" s="24"/>
      <c r="AU66" s="44" t="str">
        <f t="shared" ref="AU66:AU68" si="47">IF(AT66*12=0,"",AT66*12)</f>
        <v/>
      </c>
      <c r="AV66" s="24"/>
      <c r="AW66" s="44" t="str">
        <f t="shared" ref="AW66:AW68" si="48">IF(AV66*12=0,"",AV66*12)</f>
        <v/>
      </c>
      <c r="AX66" s="24" t="s">
        <v>10</v>
      </c>
      <c r="AY66" s="24"/>
      <c r="AZ66" s="44"/>
      <c r="BA66" s="44" t="str">
        <f t="shared" si="31"/>
        <v/>
      </c>
      <c r="BB66" s="44"/>
      <c r="BC66" s="44">
        <f t="shared" si="32"/>
        <v>24</v>
      </c>
      <c r="BD66" s="42" t="s">
        <v>10</v>
      </c>
      <c r="BE66" s="31">
        <f t="shared" si="33"/>
        <v>2</v>
      </c>
      <c r="BF66" s="90" t="s">
        <v>132</v>
      </c>
      <c r="BG66" s="55" t="s">
        <v>18</v>
      </c>
    </row>
    <row r="67" spans="1:59" ht="15.75" customHeight="1" x14ac:dyDescent="0.3">
      <c r="A67" s="24" t="s">
        <v>112</v>
      </c>
      <c r="B67" s="42" t="s">
        <v>127</v>
      </c>
      <c r="C67" s="89" t="s">
        <v>189</v>
      </c>
      <c r="D67" s="24"/>
      <c r="E67" s="44" t="str">
        <f t="shared" si="34"/>
        <v/>
      </c>
      <c r="F67" s="24">
        <v>2</v>
      </c>
      <c r="G67" s="44">
        <f t="shared" si="30"/>
        <v>24</v>
      </c>
      <c r="H67" s="24" t="s">
        <v>10</v>
      </c>
      <c r="I67" s="24" t="s">
        <v>109</v>
      </c>
      <c r="J67" s="24"/>
      <c r="K67" s="44" t="str">
        <f t="shared" si="35"/>
        <v/>
      </c>
      <c r="L67" s="24"/>
      <c r="M67" s="44" t="str">
        <f t="shared" si="36"/>
        <v/>
      </c>
      <c r="N67" s="24" t="s">
        <v>10</v>
      </c>
      <c r="O67" s="24"/>
      <c r="P67" s="24"/>
      <c r="Q67" s="44" t="str">
        <f t="shared" si="37"/>
        <v/>
      </c>
      <c r="R67" s="24"/>
      <c r="S67" s="44" t="str">
        <f t="shared" si="38"/>
        <v/>
      </c>
      <c r="T67" s="24" t="s">
        <v>10</v>
      </c>
      <c r="U67" s="24"/>
      <c r="V67" s="24"/>
      <c r="W67" s="44" t="str">
        <f t="shared" si="39"/>
        <v/>
      </c>
      <c r="X67" s="24"/>
      <c r="Y67" s="44" t="str">
        <f t="shared" si="40"/>
        <v/>
      </c>
      <c r="Z67" s="24" t="s">
        <v>10</v>
      </c>
      <c r="AA67" s="24"/>
      <c r="AB67" s="24"/>
      <c r="AC67" s="44" t="str">
        <f t="shared" si="41"/>
        <v/>
      </c>
      <c r="AD67" s="24"/>
      <c r="AE67" s="44" t="str">
        <f t="shared" si="42"/>
        <v/>
      </c>
      <c r="AF67" s="24" t="s">
        <v>10</v>
      </c>
      <c r="AG67" s="24"/>
      <c r="AH67" s="24"/>
      <c r="AI67" s="44" t="str">
        <f t="shared" si="43"/>
        <v/>
      </c>
      <c r="AJ67" s="24"/>
      <c r="AK67" s="44" t="str">
        <f t="shared" si="44"/>
        <v/>
      </c>
      <c r="AL67" s="24" t="s">
        <v>10</v>
      </c>
      <c r="AM67" s="24"/>
      <c r="AN67" s="24"/>
      <c r="AO67" s="44" t="str">
        <f t="shared" si="45"/>
        <v/>
      </c>
      <c r="AP67" s="24"/>
      <c r="AQ67" s="44" t="str">
        <f t="shared" si="46"/>
        <v/>
      </c>
      <c r="AR67" s="24" t="s">
        <v>10</v>
      </c>
      <c r="AS67" s="24"/>
      <c r="AT67" s="24"/>
      <c r="AU67" s="44" t="str">
        <f t="shared" si="47"/>
        <v/>
      </c>
      <c r="AV67" s="24"/>
      <c r="AW67" s="44" t="str">
        <f t="shared" si="48"/>
        <v/>
      </c>
      <c r="AX67" s="24" t="s">
        <v>10</v>
      </c>
      <c r="AY67" s="24"/>
      <c r="AZ67" s="44"/>
      <c r="BA67" s="44" t="str">
        <f t="shared" si="31"/>
        <v/>
      </c>
      <c r="BB67" s="44"/>
      <c r="BC67" s="44">
        <f t="shared" si="32"/>
        <v>24</v>
      </c>
      <c r="BD67" s="42" t="s">
        <v>10</v>
      </c>
      <c r="BE67" s="31">
        <f t="shared" si="33"/>
        <v>2</v>
      </c>
      <c r="BF67" s="90" t="s">
        <v>132</v>
      </c>
      <c r="BG67" s="55" t="s">
        <v>113</v>
      </c>
    </row>
    <row r="68" spans="1:59" ht="15.75" customHeight="1" thickBot="1" x14ac:dyDescent="0.35">
      <c r="A68" s="24" t="s">
        <v>114</v>
      </c>
      <c r="B68" s="42" t="s">
        <v>127</v>
      </c>
      <c r="C68" s="89" t="s">
        <v>190</v>
      </c>
      <c r="D68" s="24"/>
      <c r="E68" s="44" t="str">
        <f t="shared" si="34"/>
        <v/>
      </c>
      <c r="F68" s="24"/>
      <c r="G68" s="44" t="str">
        <f t="shared" si="30"/>
        <v/>
      </c>
      <c r="H68" s="24" t="s">
        <v>10</v>
      </c>
      <c r="I68" s="24"/>
      <c r="J68" s="24"/>
      <c r="K68" s="44" t="str">
        <f t="shared" si="35"/>
        <v/>
      </c>
      <c r="L68" s="24">
        <v>2</v>
      </c>
      <c r="M68" s="44">
        <f t="shared" si="36"/>
        <v>24</v>
      </c>
      <c r="N68" s="24" t="s">
        <v>10</v>
      </c>
      <c r="O68" s="24" t="s">
        <v>109</v>
      </c>
      <c r="P68" s="24"/>
      <c r="Q68" s="44" t="str">
        <f t="shared" si="37"/>
        <v/>
      </c>
      <c r="R68" s="24"/>
      <c r="S68" s="44" t="str">
        <f t="shared" si="38"/>
        <v/>
      </c>
      <c r="T68" s="24" t="s">
        <v>10</v>
      </c>
      <c r="U68" s="24"/>
      <c r="V68" s="24"/>
      <c r="W68" s="44" t="str">
        <f t="shared" si="39"/>
        <v/>
      </c>
      <c r="X68" s="24"/>
      <c r="Y68" s="44" t="str">
        <f t="shared" si="40"/>
        <v/>
      </c>
      <c r="Z68" s="24" t="s">
        <v>10</v>
      </c>
      <c r="AA68" s="24"/>
      <c r="AB68" s="24"/>
      <c r="AC68" s="44" t="str">
        <f t="shared" si="41"/>
        <v/>
      </c>
      <c r="AD68" s="24"/>
      <c r="AE68" s="44" t="str">
        <f t="shared" si="42"/>
        <v/>
      </c>
      <c r="AF68" s="24" t="s">
        <v>10</v>
      </c>
      <c r="AG68" s="24"/>
      <c r="AH68" s="24"/>
      <c r="AI68" s="44" t="str">
        <f t="shared" si="43"/>
        <v/>
      </c>
      <c r="AJ68" s="24"/>
      <c r="AK68" s="44" t="str">
        <f t="shared" si="44"/>
        <v/>
      </c>
      <c r="AL68" s="24" t="s">
        <v>10</v>
      </c>
      <c r="AM68" s="24"/>
      <c r="AN68" s="24"/>
      <c r="AO68" s="44" t="str">
        <f t="shared" si="45"/>
        <v/>
      </c>
      <c r="AP68" s="24"/>
      <c r="AQ68" s="44" t="str">
        <f t="shared" si="46"/>
        <v/>
      </c>
      <c r="AR68" s="24" t="s">
        <v>10</v>
      </c>
      <c r="AS68" s="24"/>
      <c r="AT68" s="24"/>
      <c r="AU68" s="44" t="str">
        <f t="shared" si="47"/>
        <v/>
      </c>
      <c r="AV68" s="24"/>
      <c r="AW68" s="44" t="str">
        <f t="shared" si="48"/>
        <v/>
      </c>
      <c r="AX68" s="24" t="s">
        <v>10</v>
      </c>
      <c r="AY68" s="24"/>
      <c r="AZ68" s="44"/>
      <c r="BA68" s="44" t="str">
        <f t="shared" si="31"/>
        <v/>
      </c>
      <c r="BB68" s="44"/>
      <c r="BC68" s="44">
        <f t="shared" si="32"/>
        <v>24</v>
      </c>
      <c r="BD68" s="42" t="s">
        <v>10</v>
      </c>
      <c r="BE68" s="31">
        <f t="shared" si="33"/>
        <v>2</v>
      </c>
      <c r="BF68" s="90" t="s">
        <v>132</v>
      </c>
      <c r="BG68" s="55" t="s">
        <v>113</v>
      </c>
    </row>
    <row r="69" spans="1:59" ht="21.75" customHeight="1" thickBot="1" x14ac:dyDescent="0.35">
      <c r="A69" s="35"/>
      <c r="B69" s="24"/>
      <c r="C69" s="108" t="s">
        <v>214</v>
      </c>
      <c r="D69" s="33">
        <f>SUM(D65:D68)</f>
        <v>0</v>
      </c>
      <c r="E69" s="45">
        <f>SUM(E65:E68)</f>
        <v>0</v>
      </c>
      <c r="F69" s="33">
        <f>SUM(F65:F68)</f>
        <v>6</v>
      </c>
      <c r="G69" s="45">
        <f>SUM(G65:G68)</f>
        <v>72</v>
      </c>
      <c r="H69" s="33" t="s">
        <v>10</v>
      </c>
      <c r="I69" s="30" t="s">
        <v>10</v>
      </c>
      <c r="J69" s="33">
        <f>SUM(J65:J68)</f>
        <v>0</v>
      </c>
      <c r="K69" s="45">
        <f>SUM(K65:K68)</f>
        <v>0</v>
      </c>
      <c r="L69" s="33">
        <f>SUM(L65:L68)</f>
        <v>2</v>
      </c>
      <c r="M69" s="45">
        <f>SUM(M65:M68)</f>
        <v>24</v>
      </c>
      <c r="N69" s="33" t="s">
        <v>10</v>
      </c>
      <c r="O69" s="30" t="s">
        <v>10</v>
      </c>
      <c r="P69" s="33">
        <f>SUM(P65:P68)</f>
        <v>0</v>
      </c>
      <c r="Q69" s="45">
        <f>SUM(Q65:Q68)</f>
        <v>0</v>
      </c>
      <c r="R69" s="33">
        <f>SUM(R65:R68)</f>
        <v>0</v>
      </c>
      <c r="S69" s="45">
        <f>SUM(S65:S68)</f>
        <v>0</v>
      </c>
      <c r="T69" s="33" t="s">
        <v>10</v>
      </c>
      <c r="U69" s="30" t="s">
        <v>10</v>
      </c>
      <c r="V69" s="33">
        <f>SUM(V65:V68)</f>
        <v>0</v>
      </c>
      <c r="W69" s="45">
        <f>SUM(W65:W68)</f>
        <v>0</v>
      </c>
      <c r="X69" s="33">
        <f>SUM(X65:X68)</f>
        <v>0</v>
      </c>
      <c r="Y69" s="45">
        <f>SUM(Y65:Y68)</f>
        <v>0</v>
      </c>
      <c r="Z69" s="33" t="s">
        <v>10</v>
      </c>
      <c r="AA69" s="30" t="s">
        <v>10</v>
      </c>
      <c r="AB69" s="33">
        <f>SUM(AB65:AB68)</f>
        <v>0</v>
      </c>
      <c r="AC69" s="45">
        <f>SUM(AC65:AC68)</f>
        <v>0</v>
      </c>
      <c r="AD69" s="33">
        <f>SUM(AD65:AD68)</f>
        <v>0</v>
      </c>
      <c r="AE69" s="45">
        <f>SUM(AE65:AE68)</f>
        <v>0</v>
      </c>
      <c r="AF69" s="33" t="s">
        <v>10</v>
      </c>
      <c r="AG69" s="30" t="s">
        <v>10</v>
      </c>
      <c r="AH69" s="33">
        <f>SUM(AH65:AH68)</f>
        <v>0</v>
      </c>
      <c r="AI69" s="45">
        <f>SUM(AI65:AI68)</f>
        <v>0</v>
      </c>
      <c r="AJ69" s="33">
        <f>SUM(AJ65:AJ68)</f>
        <v>0</v>
      </c>
      <c r="AK69" s="45">
        <f>SUM(AK65:AK68)</f>
        <v>0</v>
      </c>
      <c r="AL69" s="33" t="s">
        <v>10</v>
      </c>
      <c r="AM69" s="30" t="s">
        <v>10</v>
      </c>
      <c r="AN69" s="33">
        <f>SUM(AN65:AN68)</f>
        <v>0</v>
      </c>
      <c r="AO69" s="45">
        <f>SUM(AO65:AO68)</f>
        <v>0</v>
      </c>
      <c r="AP69" s="33">
        <f>SUM(AP65:AP68)</f>
        <v>0</v>
      </c>
      <c r="AQ69" s="45">
        <f>SUM(AQ65:AQ68)</f>
        <v>0</v>
      </c>
      <c r="AR69" s="33" t="s">
        <v>10</v>
      </c>
      <c r="AS69" s="30" t="s">
        <v>10</v>
      </c>
      <c r="AT69" s="33">
        <f>SUM(AT65:AT68)</f>
        <v>0</v>
      </c>
      <c r="AU69" s="45">
        <f>SUM(AU65:AU68)</f>
        <v>0</v>
      </c>
      <c r="AV69" s="33">
        <f>SUM(AV65:AV68)</f>
        <v>0</v>
      </c>
      <c r="AW69" s="45">
        <f>SUM(AW65:AW68)</f>
        <v>0</v>
      </c>
      <c r="AX69" s="33" t="s">
        <v>10</v>
      </c>
      <c r="AY69" s="30" t="s">
        <v>10</v>
      </c>
      <c r="AZ69" s="45">
        <f>SUM(AZ65:AZ68)</f>
        <v>0</v>
      </c>
      <c r="BA69" s="45">
        <f>SUM(BA65:BA68)</f>
        <v>0</v>
      </c>
      <c r="BB69" s="45">
        <f>SUM(BB65:BB68)</f>
        <v>0</v>
      </c>
      <c r="BC69" s="45">
        <f>SUM(BC65:BC68)</f>
        <v>96</v>
      </c>
      <c r="BD69" s="44" t="s">
        <v>10</v>
      </c>
      <c r="BE69" s="33">
        <f>SUM(BE65:BE68)</f>
        <v>8</v>
      </c>
      <c r="BF69" s="55"/>
      <c r="BG69" s="55"/>
    </row>
    <row r="70" spans="1:59" ht="15.75" customHeight="1" thickBot="1" x14ac:dyDescent="0.35">
      <c r="A70" s="30"/>
      <c r="B70" s="55"/>
      <c r="C70" s="107" t="s">
        <v>215</v>
      </c>
      <c r="D70" s="66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8"/>
      <c r="AZ70" s="34"/>
      <c r="BA70" s="34"/>
      <c r="BB70" s="34"/>
      <c r="BC70" s="34"/>
      <c r="BD70" s="34"/>
      <c r="BE70" s="34"/>
      <c r="BF70" s="55"/>
      <c r="BG70" s="55"/>
    </row>
    <row r="71" spans="1:59" ht="15.75" customHeight="1" x14ac:dyDescent="0.3">
      <c r="A71" s="24" t="s">
        <v>115</v>
      </c>
      <c r="B71" s="42" t="s">
        <v>17</v>
      </c>
      <c r="C71" s="91" t="s">
        <v>191</v>
      </c>
      <c r="D71" s="24"/>
      <c r="E71" s="44" t="str">
        <f t="shared" ref="E71:E72" si="49">IF(D71*12=0,"",D71*12)</f>
        <v/>
      </c>
      <c r="F71" s="24"/>
      <c r="G71" s="44" t="str">
        <f t="shared" ref="G71:G72" si="50">IF(F71*12=0,"",F71*12)</f>
        <v/>
      </c>
      <c r="H71" s="24"/>
      <c r="I71" s="24"/>
      <c r="J71" s="24"/>
      <c r="K71" s="44" t="str">
        <f t="shared" ref="K71:K72" si="51">IF(J71*12=0,"",J71*12)</f>
        <v/>
      </c>
      <c r="L71" s="24"/>
      <c r="M71" s="44" t="str">
        <f t="shared" ref="M71:M72" si="52">IF(L71*12=0,"",L71*12)</f>
        <v/>
      </c>
      <c r="N71" s="24"/>
      <c r="O71" s="24"/>
      <c r="P71" s="24"/>
      <c r="Q71" s="44" t="str">
        <f t="shared" ref="Q71:Q72" si="53">IF(P71*12=0,"",P71*12)</f>
        <v/>
      </c>
      <c r="R71" s="24"/>
      <c r="S71" s="44" t="str">
        <f t="shared" ref="S71:S72" si="54">IF(R71*12=0,"",R71*12)</f>
        <v/>
      </c>
      <c r="T71" s="24"/>
      <c r="U71" s="24"/>
      <c r="V71" s="24"/>
      <c r="W71" s="44" t="str">
        <f t="shared" ref="W71:W72" si="55">IF(V71*12=0,"",V71*12)</f>
        <v/>
      </c>
      <c r="X71" s="24"/>
      <c r="Y71" s="44" t="str">
        <f t="shared" ref="Y71:Y72" si="56">IF(X71*12=0,"",X71*12)</f>
        <v/>
      </c>
      <c r="Z71" s="24"/>
      <c r="AA71" s="24"/>
      <c r="AB71" s="24"/>
      <c r="AC71" s="44" t="str">
        <f t="shared" ref="AC71:AC72" si="57">IF(AB71*12=0,"",AB71*12)</f>
        <v/>
      </c>
      <c r="AD71" s="24"/>
      <c r="AE71" s="44" t="str">
        <f t="shared" ref="AE71:AE72" si="58">IF(AD71*12=0,"",AD71*12)</f>
        <v/>
      </c>
      <c r="AF71" s="24"/>
      <c r="AG71" s="24"/>
      <c r="AH71" s="24">
        <v>1</v>
      </c>
      <c r="AI71" s="44">
        <f t="shared" ref="AI71:AI72" si="59">IF(AH71*12=0,"",AH71*12)</f>
        <v>12</v>
      </c>
      <c r="AJ71" s="24">
        <v>1</v>
      </c>
      <c r="AK71" s="44">
        <f t="shared" ref="AK71:AK72" si="60">IF(AJ71*12=0,"",AJ71*12)</f>
        <v>12</v>
      </c>
      <c r="AL71" s="24">
        <v>7</v>
      </c>
      <c r="AM71" s="24" t="s">
        <v>20</v>
      </c>
      <c r="AN71" s="24"/>
      <c r="AO71" s="44" t="str">
        <f t="shared" ref="AO71" si="61">IF(AN71*12=0,"",AN71*12)</f>
        <v/>
      </c>
      <c r="AP71" s="24"/>
      <c r="AQ71" s="44" t="str">
        <f t="shared" ref="AQ71" si="62">IF(AP71*12=0,"",AP71*12)</f>
        <v/>
      </c>
      <c r="AR71" s="24"/>
      <c r="AS71" s="24"/>
      <c r="AT71" s="24"/>
      <c r="AU71" s="44" t="str">
        <f t="shared" ref="AU71:AU72" si="63">IF(AT71*12=0,"",AT71*12)</f>
        <v/>
      </c>
      <c r="AV71" s="24"/>
      <c r="AW71" s="44" t="str">
        <f t="shared" ref="AW71:AW72" si="64">IF(AV71*12=0,"",AV71*12)</f>
        <v/>
      </c>
      <c r="AX71" s="24"/>
      <c r="AY71" s="24"/>
      <c r="AZ71" s="44">
        <f t="shared" ref="AZ71" si="65">IF(D71+J71+P71+V71+AB71+AH71+AN71+AT71=0,"",D71+J71+P71+V71+AB71+AH71+AN71+AT71)</f>
        <v>1</v>
      </c>
      <c r="BA71" s="44">
        <f t="shared" ref="BA71" si="66">IF((D71+J71+P71+V71+AB71+AH71+AN71+AT71)*12=0,"",(D71+J71+P71+V71+AB71+AH71+AN71+AT71)*12)</f>
        <v>12</v>
      </c>
      <c r="BB71" s="44">
        <f t="shared" ref="BB71" si="67">IF(F71+L71+R71+X71+AD71+AJ71+AP71+AV71=0,"",F71+L71+R71+X71+AD71+AJ71+AP71+AV71)</f>
        <v>1</v>
      </c>
      <c r="BC71" s="44">
        <f t="shared" ref="BC71" si="68">IF((L71+F71+R71+X71+AD71+AJ71+AP71+AV71)*12=0,"",(L71+F71+R71+X71+AD71+AJ71+AP71+AV71)*12)</f>
        <v>12</v>
      </c>
      <c r="BD71" s="44">
        <f t="shared" ref="BD71" si="69">IF(N71+H71+T71+Z71+AF71+AL71+AR71+AX71=0,"",N71+H71+T71+Z71+AF71+AL71+AR71+AX71)</f>
        <v>7</v>
      </c>
      <c r="BE71" s="31">
        <f t="shared" ref="BE71" si="70">IF(D71+F71+L71+J71+P71+R71+V71+X71+AB71+AD71+AH71+AJ71+AN71+AP71+AT71+AV71=0,"",D71+F71+L71+J71+P71+R71+V71+X71+AB71+AD71+AH71+AJ71+AN71+AP71+AT71+AV71)</f>
        <v>2</v>
      </c>
      <c r="BF71" s="86" t="s">
        <v>129</v>
      </c>
      <c r="BG71" s="55" t="s">
        <v>88</v>
      </c>
    </row>
    <row r="72" spans="1:59" ht="15.75" customHeight="1" thickBot="1" x14ac:dyDescent="0.35">
      <c r="A72" s="24" t="s">
        <v>116</v>
      </c>
      <c r="B72" s="42" t="s">
        <v>17</v>
      </c>
      <c r="C72" s="92" t="s">
        <v>192</v>
      </c>
      <c r="D72" s="24"/>
      <c r="E72" s="44" t="str">
        <f t="shared" si="49"/>
        <v/>
      </c>
      <c r="F72" s="24"/>
      <c r="G72" s="44" t="str">
        <f t="shared" si="50"/>
        <v/>
      </c>
      <c r="H72" s="24"/>
      <c r="I72" s="24"/>
      <c r="J72" s="24"/>
      <c r="K72" s="44" t="str">
        <f t="shared" si="51"/>
        <v/>
      </c>
      <c r="L72" s="24"/>
      <c r="M72" s="44" t="str">
        <f t="shared" si="52"/>
        <v/>
      </c>
      <c r="N72" s="24"/>
      <c r="O72" s="24"/>
      <c r="P72" s="24"/>
      <c r="Q72" s="44" t="str">
        <f t="shared" si="53"/>
        <v/>
      </c>
      <c r="R72" s="24"/>
      <c r="S72" s="44" t="str">
        <f t="shared" si="54"/>
        <v/>
      </c>
      <c r="T72" s="24"/>
      <c r="U72" s="24"/>
      <c r="V72" s="24"/>
      <c r="W72" s="44" t="str">
        <f t="shared" si="55"/>
        <v/>
      </c>
      <c r="X72" s="24"/>
      <c r="Y72" s="44" t="str">
        <f t="shared" si="56"/>
        <v/>
      </c>
      <c r="Z72" s="24"/>
      <c r="AA72" s="24"/>
      <c r="AB72" s="24"/>
      <c r="AC72" s="44" t="str">
        <f t="shared" si="57"/>
        <v/>
      </c>
      <c r="AD72" s="24"/>
      <c r="AE72" s="44" t="str">
        <f t="shared" si="58"/>
        <v/>
      </c>
      <c r="AF72" s="24"/>
      <c r="AG72" s="24"/>
      <c r="AH72" s="24"/>
      <c r="AI72" s="44" t="str">
        <f t="shared" si="59"/>
        <v/>
      </c>
      <c r="AJ72" s="24"/>
      <c r="AK72" s="44" t="str">
        <f t="shared" si="60"/>
        <v/>
      </c>
      <c r="AL72" s="24"/>
      <c r="AM72" s="24"/>
      <c r="AN72" s="24">
        <v>1</v>
      </c>
      <c r="AO72" s="44">
        <f t="shared" ref="AO72" si="71">IF(AN72*12=0,"",AN72*12)</f>
        <v>12</v>
      </c>
      <c r="AP72" s="24">
        <v>1</v>
      </c>
      <c r="AQ72" s="44">
        <f t="shared" ref="AQ72" si="72">IF(AP72*12=0,"",AP72*12)</f>
        <v>12</v>
      </c>
      <c r="AR72" s="24">
        <v>8</v>
      </c>
      <c r="AS72" s="24" t="s">
        <v>20</v>
      </c>
      <c r="AT72" s="24"/>
      <c r="AU72" s="44" t="str">
        <f t="shared" si="63"/>
        <v/>
      </c>
      <c r="AV72" s="24"/>
      <c r="AW72" s="44" t="str">
        <f t="shared" si="64"/>
        <v/>
      </c>
      <c r="AX72" s="24"/>
      <c r="AY72" s="24"/>
      <c r="AZ72" s="44">
        <f t="shared" ref="AZ72" si="73">IF(D72+J72+P72+V72+AB72+AH72+AN72+AT72=0,"",D72+J72+P72+V72+AB72+AH72+AN72+AT72)</f>
        <v>1</v>
      </c>
      <c r="BA72" s="44">
        <f t="shared" ref="BA72" si="74">IF((D72+J72+P72+V72+AB72+AH72+AN72+AT72)*12=0,"",(D72+J72+P72+V72+AB72+AH72+AN72+AT72)*12)</f>
        <v>12</v>
      </c>
      <c r="BB72" s="44">
        <f t="shared" ref="BB72" si="75">IF(F72+L72+R72+X72+AD72+AJ72+AP72+AV72=0,"",F72+L72+R72+X72+AD72+AJ72+AP72+AV72)</f>
        <v>1</v>
      </c>
      <c r="BC72" s="44">
        <f t="shared" ref="BC72" si="76">IF((L72+F72+R72+X72+AD72+AJ72+AP72+AV72)*12=0,"",(L72+F72+R72+X72+AD72+AJ72+AP72+AV72)*12)</f>
        <v>12</v>
      </c>
      <c r="BD72" s="44">
        <f t="shared" ref="BD72" si="77">IF(N72+H72+T72+Z72+AF72+AL72+AR72+AX72=0,"",N72+H72+T72+Z72+AF72+AL72+AR72+AX72)</f>
        <v>8</v>
      </c>
      <c r="BE72" s="31">
        <f t="shared" ref="BE72" si="78">IF(D72+F72+L72+J72+P72+R72+V72+X72+AB72+AD72+AH72+AJ72+AN72+AP72+AT72+AV72=0,"",D72+F72+L72+J72+P72+R72+V72+X72+AB72+AD72+AH72+AJ72+AN72+AP72+AT72+AV72)</f>
        <v>2</v>
      </c>
      <c r="BF72" s="86" t="s">
        <v>129</v>
      </c>
      <c r="BG72" s="55" t="s">
        <v>88</v>
      </c>
    </row>
    <row r="73" spans="1:59" ht="21.75" customHeight="1" thickBot="1" x14ac:dyDescent="0.35">
      <c r="A73" s="35"/>
      <c r="B73" s="24"/>
      <c r="C73" s="109" t="s">
        <v>216</v>
      </c>
      <c r="D73" s="33">
        <f>SUM(D71:D72)</f>
        <v>0</v>
      </c>
      <c r="E73" s="45">
        <f>SUM(E71:E72)</f>
        <v>0</v>
      </c>
      <c r="F73" s="33">
        <f>SUM(F71:F72)</f>
        <v>0</v>
      </c>
      <c r="G73" s="45">
        <f>SUM(G71:G72)</f>
        <v>0</v>
      </c>
      <c r="H73" s="33">
        <f>SUM(H71:H72)</f>
        <v>0</v>
      </c>
      <c r="I73" s="30" t="s">
        <v>10</v>
      </c>
      <c r="J73" s="33">
        <f>SUM(J71:J72)</f>
        <v>0</v>
      </c>
      <c r="K73" s="45">
        <f>SUM(K71:K72)</f>
        <v>0</v>
      </c>
      <c r="L73" s="33">
        <f>SUM(L71:L72)</f>
        <v>0</v>
      </c>
      <c r="M73" s="45">
        <f>SUM(M71:M72)</f>
        <v>0</v>
      </c>
      <c r="N73" s="33">
        <f>SUM(N71:N72)</f>
        <v>0</v>
      </c>
      <c r="O73" s="30" t="s">
        <v>10</v>
      </c>
      <c r="P73" s="33">
        <f>SUM(P71:P72)</f>
        <v>0</v>
      </c>
      <c r="Q73" s="45">
        <f>SUM(Q71:Q72)</f>
        <v>0</v>
      </c>
      <c r="R73" s="33">
        <f>SUM(R71:R72)</f>
        <v>0</v>
      </c>
      <c r="S73" s="45">
        <f>SUM(S71:S72)</f>
        <v>0</v>
      </c>
      <c r="T73" s="33">
        <f>SUM(T71:T72)</f>
        <v>0</v>
      </c>
      <c r="U73" s="30" t="s">
        <v>10</v>
      </c>
      <c r="V73" s="33">
        <f>SUM(V71:V72)</f>
        <v>0</v>
      </c>
      <c r="W73" s="45">
        <f>SUM(W71:W72)</f>
        <v>0</v>
      </c>
      <c r="X73" s="33">
        <f>SUM(X71:X72)</f>
        <v>0</v>
      </c>
      <c r="Y73" s="45">
        <f>SUM(Y71:Y72)</f>
        <v>0</v>
      </c>
      <c r="Z73" s="33">
        <f>SUM(Z71:Z72)</f>
        <v>0</v>
      </c>
      <c r="AA73" s="30" t="s">
        <v>10</v>
      </c>
      <c r="AB73" s="33">
        <f>SUM(AB71:AB72)</f>
        <v>0</v>
      </c>
      <c r="AC73" s="45">
        <f>SUM(AC71:AC72)</f>
        <v>0</v>
      </c>
      <c r="AD73" s="33">
        <f>SUM(AD71:AD72)</f>
        <v>0</v>
      </c>
      <c r="AE73" s="45">
        <f>SUM(AE71:AE72)</f>
        <v>0</v>
      </c>
      <c r="AF73" s="33">
        <f>SUM(AF71:AF72)</f>
        <v>0</v>
      </c>
      <c r="AG73" s="30" t="s">
        <v>10</v>
      </c>
      <c r="AH73" s="33">
        <f>SUM(AH71:AH72)</f>
        <v>1</v>
      </c>
      <c r="AI73" s="45">
        <f>SUM(AI71:AI72)</f>
        <v>12</v>
      </c>
      <c r="AJ73" s="33">
        <f>SUM(AJ71:AJ72)</f>
        <v>1</v>
      </c>
      <c r="AK73" s="45">
        <f>SUM(AK71:AK72)</f>
        <v>12</v>
      </c>
      <c r="AL73" s="33">
        <f>SUM(AL71:AL72)</f>
        <v>7</v>
      </c>
      <c r="AM73" s="30" t="s">
        <v>10</v>
      </c>
      <c r="AN73" s="33">
        <f>SUM(AN71:AN72)</f>
        <v>1</v>
      </c>
      <c r="AO73" s="45">
        <f>SUM(AO71:AO72)</f>
        <v>12</v>
      </c>
      <c r="AP73" s="33">
        <f>SUM(AP71:AP72)</f>
        <v>1</v>
      </c>
      <c r="AQ73" s="45">
        <f>SUM(AQ71:AQ72)</f>
        <v>12</v>
      </c>
      <c r="AR73" s="33">
        <f>SUM(AR71:AR72)</f>
        <v>8</v>
      </c>
      <c r="AS73" s="30" t="s">
        <v>10</v>
      </c>
      <c r="AT73" s="33">
        <f>SUM(AT71:AT72)</f>
        <v>0</v>
      </c>
      <c r="AU73" s="45">
        <f>SUM(AU71:AU72)</f>
        <v>0</v>
      </c>
      <c r="AV73" s="33">
        <f>SUM(AV71:AV72)</f>
        <v>0</v>
      </c>
      <c r="AW73" s="45">
        <f>SUM(AW71:AW72)</f>
        <v>0</v>
      </c>
      <c r="AX73" s="33">
        <f>SUM(AX71:AX72)</f>
        <v>0</v>
      </c>
      <c r="AY73" s="30" t="s">
        <v>10</v>
      </c>
      <c r="AZ73" s="45">
        <f t="shared" ref="AZ73:BE73" si="79">SUM(AZ71:AZ72)</f>
        <v>2</v>
      </c>
      <c r="BA73" s="45">
        <f t="shared" si="79"/>
        <v>24</v>
      </c>
      <c r="BB73" s="45">
        <f t="shared" si="79"/>
        <v>2</v>
      </c>
      <c r="BC73" s="45">
        <f t="shared" si="79"/>
        <v>24</v>
      </c>
      <c r="BD73" s="45">
        <f t="shared" si="79"/>
        <v>15</v>
      </c>
      <c r="BE73" s="33">
        <f t="shared" si="79"/>
        <v>4</v>
      </c>
      <c r="BF73" s="55"/>
      <c r="BG73" s="55"/>
    </row>
    <row r="74" spans="1:59" ht="21.75" customHeight="1" thickBot="1" x14ac:dyDescent="0.35">
      <c r="A74" s="35"/>
      <c r="B74" s="24"/>
      <c r="C74" s="110" t="s">
        <v>217</v>
      </c>
      <c r="D74" s="40">
        <f>D63+D69+D73</f>
        <v>12</v>
      </c>
      <c r="E74" s="40">
        <f>E63+E69+E73</f>
        <v>144</v>
      </c>
      <c r="F74" s="40">
        <f>F63+F69+F73</f>
        <v>24</v>
      </c>
      <c r="G74" s="40">
        <f>G63+G69+G73</f>
        <v>288</v>
      </c>
      <c r="H74" s="40">
        <f>H63+H73</f>
        <v>29</v>
      </c>
      <c r="I74" s="39" t="s">
        <v>10</v>
      </c>
      <c r="J74" s="40">
        <f>J63+J69+J73</f>
        <v>19</v>
      </c>
      <c r="K74" s="40">
        <f>K63+K69+K73</f>
        <v>228</v>
      </c>
      <c r="L74" s="40">
        <f>L63+L69+L73</f>
        <v>16</v>
      </c>
      <c r="M74" s="40">
        <f>M63+M69+M73</f>
        <v>192</v>
      </c>
      <c r="N74" s="40">
        <f>N63+N73</f>
        <v>32</v>
      </c>
      <c r="O74" s="39" t="s">
        <v>10</v>
      </c>
      <c r="P74" s="40">
        <f>P63+P69+P73</f>
        <v>14</v>
      </c>
      <c r="Q74" s="40">
        <f>Q63+Q69+Q73</f>
        <v>168</v>
      </c>
      <c r="R74" s="40">
        <f>R63+R69+R73</f>
        <v>17</v>
      </c>
      <c r="S74" s="40">
        <f>S63+S69+S73</f>
        <v>204</v>
      </c>
      <c r="T74" s="40">
        <f>T63+T73</f>
        <v>29</v>
      </c>
      <c r="U74" s="39" t="s">
        <v>10</v>
      </c>
      <c r="V74" s="40">
        <f>V63+V69+V73</f>
        <v>15</v>
      </c>
      <c r="W74" s="40">
        <f>W63+W69+W73</f>
        <v>180</v>
      </c>
      <c r="X74" s="40">
        <f>X63+X69+X73</f>
        <v>12</v>
      </c>
      <c r="Y74" s="40">
        <f>Y63+Y69+Y73</f>
        <v>144</v>
      </c>
      <c r="Z74" s="40">
        <f>Z63+Z73</f>
        <v>26</v>
      </c>
      <c r="AA74" s="39" t="s">
        <v>10</v>
      </c>
      <c r="AB74" s="40">
        <f>AB63+AB69+AB73</f>
        <v>12</v>
      </c>
      <c r="AC74" s="40">
        <f>AC63+AC69+AC73</f>
        <v>144</v>
      </c>
      <c r="AD74" s="40">
        <f>AD63+AD69+AD73</f>
        <v>11</v>
      </c>
      <c r="AE74" s="40">
        <f>AE63+AE69+AE73</f>
        <v>132</v>
      </c>
      <c r="AF74" s="40">
        <f>AF63+AF73</f>
        <v>18</v>
      </c>
      <c r="AG74" s="39" t="s">
        <v>10</v>
      </c>
      <c r="AH74" s="40">
        <f>AH63+AH69+AH73</f>
        <v>5</v>
      </c>
      <c r="AI74" s="40">
        <f>AI63+AI69+AI73</f>
        <v>60</v>
      </c>
      <c r="AJ74" s="40">
        <f>AJ63+AJ69+AJ73</f>
        <v>7</v>
      </c>
      <c r="AK74" s="40">
        <f>AK63+AK69+AK73</f>
        <v>124</v>
      </c>
      <c r="AL74" s="40">
        <f>AL63+AL73</f>
        <v>19</v>
      </c>
      <c r="AM74" s="39" t="s">
        <v>10</v>
      </c>
      <c r="AN74" s="40">
        <f>AN63+AN69+AN73</f>
        <v>9</v>
      </c>
      <c r="AO74" s="40">
        <f>AO63+AO69+AO73</f>
        <v>108</v>
      </c>
      <c r="AP74" s="40">
        <f>AP63+AP69+AP73</f>
        <v>5</v>
      </c>
      <c r="AQ74" s="40">
        <f>AQ63+AQ69+AQ73</f>
        <v>60</v>
      </c>
      <c r="AR74" s="40">
        <f>AR63+AR73</f>
        <v>17</v>
      </c>
      <c r="AS74" s="39" t="s">
        <v>10</v>
      </c>
      <c r="AT74" s="40">
        <f>AT63+AT69+AT73</f>
        <v>0</v>
      </c>
      <c r="AU74" s="40">
        <f>AU63+AU69+AU73</f>
        <v>0</v>
      </c>
      <c r="AV74" s="40">
        <f>AV63+AV69+AV73</f>
        <v>0</v>
      </c>
      <c r="AW74" s="40">
        <f>AW63+AW69+AW73</f>
        <v>0</v>
      </c>
      <c r="AX74" s="40">
        <f>AX63+AX73</f>
        <v>0</v>
      </c>
      <c r="AY74" s="39" t="s">
        <v>10</v>
      </c>
      <c r="AZ74" s="40">
        <f>AZ63+AZ69+AZ73</f>
        <v>86</v>
      </c>
      <c r="BA74" s="40">
        <f>BA63+BA69+BA73</f>
        <v>1032</v>
      </c>
      <c r="BB74" s="40">
        <f>BB63+BB69+BB73</f>
        <v>84</v>
      </c>
      <c r="BC74" s="40">
        <f>BC63+BC69+BC73</f>
        <v>1144</v>
      </c>
      <c r="BD74" s="40">
        <f>BD63+BD73</f>
        <v>170</v>
      </c>
      <c r="BE74" s="40">
        <f>BE63+BE69+BE73</f>
        <v>181</v>
      </c>
      <c r="BF74" s="55"/>
      <c r="BG74" s="55"/>
    </row>
    <row r="75" spans="1:59" ht="15.75" customHeight="1" x14ac:dyDescent="0.3">
      <c r="A75" s="72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58"/>
      <c r="BG75" s="58"/>
    </row>
    <row r="76" spans="1:59" ht="15.75" customHeight="1" x14ac:dyDescent="0.3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58"/>
      <c r="BG76" s="58"/>
    </row>
    <row r="77" spans="1:59" ht="9.75" customHeight="1" x14ac:dyDescent="0.3">
      <c r="A77" s="54"/>
      <c r="B77" s="52"/>
      <c r="C77" s="58"/>
      <c r="D77" s="57"/>
      <c r="E77" s="57"/>
      <c r="F77" s="57"/>
      <c r="G77" s="57"/>
      <c r="H77" s="57"/>
      <c r="I77" s="57"/>
      <c r="J77" s="57"/>
      <c r="K77" s="57"/>
      <c r="L77" s="57"/>
      <c r="M77" s="36"/>
      <c r="N77" s="8"/>
      <c r="O77" s="8"/>
      <c r="P77" s="57"/>
      <c r="Q77" s="57"/>
      <c r="R77" s="57"/>
      <c r="S77" s="57"/>
      <c r="T77" s="57"/>
      <c r="U77" s="57"/>
      <c r="V77" s="57"/>
      <c r="W77" s="57"/>
      <c r="X77" s="57"/>
      <c r="Y77" s="36"/>
      <c r="Z77" s="8"/>
      <c r="AA77" s="8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8"/>
      <c r="BA77" s="58"/>
      <c r="BB77" s="58"/>
      <c r="BC77" s="58"/>
      <c r="BD77" s="58"/>
      <c r="BE77" s="37"/>
      <c r="BF77" s="58"/>
      <c r="BG77" s="58"/>
    </row>
    <row r="78" spans="1:59" ht="15.75" customHeight="1" thickBot="1" x14ac:dyDescent="0.35">
      <c r="A78" s="63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58"/>
      <c r="BA78" s="58"/>
      <c r="BB78" s="58"/>
      <c r="BC78" s="58"/>
      <c r="BD78" s="58"/>
      <c r="BE78" s="37"/>
      <c r="BF78" s="58"/>
      <c r="BG78" s="58"/>
    </row>
    <row r="79" spans="1:59" ht="15.75" customHeight="1" thickTop="1" x14ac:dyDescent="0.3">
      <c r="A79" s="111" t="s">
        <v>232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58"/>
      <c r="BA79" s="58"/>
      <c r="BB79" s="58"/>
      <c r="BC79" s="58"/>
      <c r="BD79" s="58"/>
      <c r="BE79" s="38"/>
      <c r="BF79" s="58"/>
      <c r="BG79" s="58"/>
    </row>
    <row r="80" spans="1:59" ht="15.75" customHeight="1" x14ac:dyDescent="0.3">
      <c r="A80" s="43"/>
      <c r="B80" s="43"/>
      <c r="C80" s="61" t="s">
        <v>218</v>
      </c>
      <c r="D80" s="49"/>
      <c r="E80" s="49"/>
      <c r="F80" s="49"/>
      <c r="G80" s="49"/>
      <c r="H80" s="49"/>
      <c r="I80" s="49">
        <f>IF(COUNTIF(I10:I72,"A")=0,"",COUNTIF(I10:I72,"A"))</f>
        <v>3</v>
      </c>
      <c r="J80" s="49"/>
      <c r="K80" s="49"/>
      <c r="L80" s="49"/>
      <c r="M80" s="49"/>
      <c r="N80" s="49"/>
      <c r="O80" s="49">
        <f>IF(COUNTIF(O10:O72,"A")=0,"",COUNTIF(O10:O72,"A"))</f>
        <v>1</v>
      </c>
      <c r="P80" s="49"/>
      <c r="Q80" s="49"/>
      <c r="R80" s="49"/>
      <c r="S80" s="49"/>
      <c r="T80" s="49"/>
      <c r="U80" s="49" t="str">
        <f>IF(COUNTIF(U10:U72,"A")=0,"",COUNTIF(U10:U72,"A"))</f>
        <v/>
      </c>
      <c r="V80" s="49"/>
      <c r="W80" s="49"/>
      <c r="X80" s="49"/>
      <c r="Y80" s="49"/>
      <c r="Z80" s="49"/>
      <c r="AA80" s="49" t="str">
        <f>IF(COUNTIF(AA10:AA72,"A")=0,"",COUNTIF(AA10:AA72,"A"))</f>
        <v/>
      </c>
      <c r="AB80" s="49"/>
      <c r="AC80" s="49"/>
      <c r="AD80" s="49"/>
      <c r="AE80" s="49"/>
      <c r="AF80" s="49"/>
      <c r="AG80" s="49" t="str">
        <f>IF(COUNTIF(AG10:AG72,"A")=0,"",COUNTIF(AG10:AG72,"A"))</f>
        <v/>
      </c>
      <c r="AH80" s="49"/>
      <c r="AI80" s="49"/>
      <c r="AJ80" s="49"/>
      <c r="AK80" s="49"/>
      <c r="AL80" s="49"/>
      <c r="AM80" s="49" t="str">
        <f>IF(COUNTIF(AM10:AM72,"A")=0,"",COUNTIF(AM10:AM72,"A"))</f>
        <v/>
      </c>
      <c r="AN80" s="49"/>
      <c r="AO80" s="49"/>
      <c r="AP80" s="49"/>
      <c r="AQ80" s="49"/>
      <c r="AR80" s="49"/>
      <c r="AS80" s="49" t="str">
        <f>IF(COUNTIF(AS10:AS72,"A")=0,"",COUNTIF(AS10:AS72,"A"))</f>
        <v/>
      </c>
      <c r="AT80" s="49"/>
      <c r="AU80" s="49"/>
      <c r="AV80" s="49"/>
      <c r="AW80" s="49"/>
      <c r="AX80" s="49"/>
      <c r="AY80" s="49" t="str">
        <f>IF(COUNTIF(AY10:AY72,"A")=0,"",COUNTIF(AY10:AY72,"A"))</f>
        <v/>
      </c>
      <c r="AZ80" s="49"/>
      <c r="BA80" s="49"/>
      <c r="BB80" s="49"/>
      <c r="BC80" s="49"/>
      <c r="BD80" s="49"/>
      <c r="BE80" s="50">
        <f>IF(SUM(I80:AY80)=0,"",SUM(I80:AY80))</f>
        <v>4</v>
      </c>
      <c r="BF80" s="58"/>
      <c r="BG80" s="58"/>
    </row>
    <row r="81" spans="1:60" ht="15.75" customHeight="1" x14ac:dyDescent="0.3">
      <c r="A81" s="51"/>
      <c r="B81" s="43"/>
      <c r="C81" s="61" t="s">
        <v>219</v>
      </c>
      <c r="D81" s="49"/>
      <c r="E81" s="49"/>
      <c r="F81" s="49"/>
      <c r="G81" s="49"/>
      <c r="H81" s="49"/>
      <c r="I81" s="49" t="str">
        <f>IF(COUNTIF(I10:I72,"B")=0,"",COUNTIF(I10:I72,"B"))</f>
        <v/>
      </c>
      <c r="J81" s="49"/>
      <c r="K81" s="49"/>
      <c r="L81" s="49"/>
      <c r="M81" s="49"/>
      <c r="N81" s="49"/>
      <c r="O81" s="49" t="str">
        <f>IF(COUNTIF(O10:O72,"B")=0,"",COUNTIF(O10:O72,"B"))</f>
        <v/>
      </c>
      <c r="P81" s="49"/>
      <c r="Q81" s="49"/>
      <c r="R81" s="49"/>
      <c r="S81" s="49"/>
      <c r="T81" s="49"/>
      <c r="U81" s="49" t="str">
        <f>IF(COUNTIF(U10:U72,"B")=0,"",COUNTIF(U10:U72,"B"))</f>
        <v/>
      </c>
      <c r="V81" s="49"/>
      <c r="W81" s="49"/>
      <c r="X81" s="49"/>
      <c r="Y81" s="49"/>
      <c r="Z81" s="49"/>
      <c r="AA81" s="49" t="str">
        <f>IF(COUNTIF(AA10:AA72,"B")=0,"",COUNTIF(AA10:AA72,"B"))</f>
        <v/>
      </c>
      <c r="AB81" s="49"/>
      <c r="AC81" s="49"/>
      <c r="AD81" s="49"/>
      <c r="AE81" s="49"/>
      <c r="AF81" s="49"/>
      <c r="AG81" s="49" t="str">
        <f>IF(COUNTIF(AG10:AG72,"B")=0,"",COUNTIF(AG10:AG72,"B"))</f>
        <v/>
      </c>
      <c r="AH81" s="49"/>
      <c r="AI81" s="49"/>
      <c r="AJ81" s="49"/>
      <c r="AK81" s="49"/>
      <c r="AL81" s="49"/>
      <c r="AM81" s="49" t="str">
        <f>IF(COUNTIF(AM10:AM72,"B")=0,"",COUNTIF(AM10:AM72,"B"))</f>
        <v/>
      </c>
      <c r="AN81" s="49"/>
      <c r="AO81" s="49"/>
      <c r="AP81" s="49"/>
      <c r="AQ81" s="49"/>
      <c r="AR81" s="49"/>
      <c r="AS81" s="49" t="str">
        <f>IF(COUNTIF(AS10:AS72,"B")=0,"",COUNTIF(AS10:AS72,"B"))</f>
        <v/>
      </c>
      <c r="AT81" s="49"/>
      <c r="AU81" s="49"/>
      <c r="AV81" s="49"/>
      <c r="AW81" s="49"/>
      <c r="AX81" s="49"/>
      <c r="AY81" s="49" t="str">
        <f>IF(COUNTIF(AY10:AY72,"B")=0,"",COUNTIF(AY10:AY72,"B"))</f>
        <v/>
      </c>
      <c r="AZ81" s="49"/>
      <c r="BA81" s="49"/>
      <c r="BB81" s="49"/>
      <c r="BC81" s="49"/>
      <c r="BD81" s="49"/>
      <c r="BE81" s="50" t="str">
        <f t="shared" ref="BE81:BE93" si="80">IF(SUM(I81:AY81)=0,"",SUM(I81:AY81))</f>
        <v/>
      </c>
      <c r="BF81" s="58"/>
      <c r="BG81" s="58"/>
    </row>
    <row r="82" spans="1:60" ht="15.75" customHeight="1" x14ac:dyDescent="0.3">
      <c r="A82" s="51"/>
      <c r="B82" s="43"/>
      <c r="C82" s="61" t="s">
        <v>220</v>
      </c>
      <c r="D82" s="49"/>
      <c r="E82" s="49"/>
      <c r="F82" s="49"/>
      <c r="G82" s="49"/>
      <c r="H82" s="49"/>
      <c r="I82" s="49">
        <f>IF(COUNTIF(I10:I72,"ÉÉ")=0,"",COUNTIF(I10:I72,"ÉÉ"))</f>
        <v>1</v>
      </c>
      <c r="J82" s="49"/>
      <c r="K82" s="49"/>
      <c r="L82" s="49"/>
      <c r="M82" s="49"/>
      <c r="N82" s="49"/>
      <c r="O82" s="49" t="str">
        <f>IF(COUNTIF(O10:O72,"ÉÉ")=0,"",COUNTIF(O10:O72,"ÉÉ"))</f>
        <v/>
      </c>
      <c r="P82" s="49"/>
      <c r="Q82" s="49"/>
      <c r="R82" s="49"/>
      <c r="S82" s="49"/>
      <c r="T82" s="49"/>
      <c r="U82" s="49" t="str">
        <f>IF(COUNTIF(U10:U72,"ÉÉ")=0,"",COUNTIF(U10:U72,"ÉÉ"))</f>
        <v/>
      </c>
      <c r="V82" s="49"/>
      <c r="W82" s="49"/>
      <c r="X82" s="49"/>
      <c r="Y82" s="49"/>
      <c r="Z82" s="49"/>
      <c r="AA82" s="49" t="str">
        <f>IF(COUNTIF(AA10:AA72,"ÉÉ")=0,"",COUNTIF(AA10:AA72,"ÉÉ"))</f>
        <v/>
      </c>
      <c r="AB82" s="49"/>
      <c r="AC82" s="49"/>
      <c r="AD82" s="49"/>
      <c r="AE82" s="49"/>
      <c r="AF82" s="49"/>
      <c r="AG82" s="49">
        <f>IF(COUNTIF(AG10:AG72,"ÉÉ")=0,"",COUNTIF(AG10:AG72,"ÉÉ"))</f>
        <v>1</v>
      </c>
      <c r="AH82" s="49"/>
      <c r="AI82" s="49"/>
      <c r="AJ82" s="49"/>
      <c r="AK82" s="49"/>
      <c r="AL82" s="49"/>
      <c r="AM82" s="49" t="str">
        <f>IF(COUNTIF(AM10:AM72,"ÉÉ")=0,"",COUNTIF(AM10:AM72,"ÉÉ"))</f>
        <v/>
      </c>
      <c r="AN82" s="49"/>
      <c r="AO82" s="49"/>
      <c r="AP82" s="49"/>
      <c r="AQ82" s="49"/>
      <c r="AR82" s="49"/>
      <c r="AS82" s="49">
        <f>IF(COUNTIF(AS10:AS72,"ÉÉ")=0,"",COUNTIF(AS10:AS72,"ÉÉ"))</f>
        <v>2</v>
      </c>
      <c r="AT82" s="49"/>
      <c r="AU82" s="49"/>
      <c r="AV82" s="49"/>
      <c r="AW82" s="49"/>
      <c r="AX82" s="49"/>
      <c r="AY82" s="49" t="str">
        <f>IF(COUNTIF(AY10:AY72,"ÉÉ")=0,"",COUNTIF(AY10:AY72,"ÉÉ"))</f>
        <v/>
      </c>
      <c r="AZ82" s="49"/>
      <c r="BA82" s="49"/>
      <c r="BB82" s="49"/>
      <c r="BC82" s="49"/>
      <c r="BD82" s="49"/>
      <c r="BE82" s="50">
        <f t="shared" si="80"/>
        <v>4</v>
      </c>
      <c r="BF82" s="58"/>
      <c r="BG82" s="58"/>
    </row>
    <row r="83" spans="1:60" ht="15.75" customHeight="1" x14ac:dyDescent="0.3">
      <c r="A83" s="51"/>
      <c r="B83" s="43"/>
      <c r="C83" s="61" t="s">
        <v>221</v>
      </c>
      <c r="D83" s="49"/>
      <c r="E83" s="49"/>
      <c r="F83" s="49"/>
      <c r="G83" s="49"/>
      <c r="H83" s="49"/>
      <c r="I83" s="49" t="str">
        <f>IF(COUNTIF(I10:I72,"ÉK")=0,"",COUNTIF(I10:I72,"ÉK"))</f>
        <v/>
      </c>
      <c r="J83" s="49"/>
      <c r="K83" s="49"/>
      <c r="L83" s="49"/>
      <c r="M83" s="49"/>
      <c r="N83" s="49"/>
      <c r="O83" s="49">
        <f>IF(COUNTIF(O10:O72,"ÉK")=0,"",COUNTIF(O10:O72,"ÉK"))</f>
        <v>1</v>
      </c>
      <c r="P83" s="49"/>
      <c r="Q83" s="49"/>
      <c r="R83" s="49"/>
      <c r="S83" s="49"/>
      <c r="T83" s="49"/>
      <c r="U83" s="49">
        <f>IF(COUNTIF(U10:U72,"ÉK")=0,"",COUNTIF(U10:U72,"ÉK"))</f>
        <v>3</v>
      </c>
      <c r="V83" s="49"/>
      <c r="W83" s="49"/>
      <c r="X83" s="49"/>
      <c r="Y83" s="49"/>
      <c r="Z83" s="49"/>
      <c r="AA83" s="49" t="str">
        <f>IF(COUNTIF(AA10:AA72,"ÉK")=0,"",COUNTIF(AA10:AA72,"ÉK"))</f>
        <v/>
      </c>
      <c r="AB83" s="49"/>
      <c r="AC83" s="49"/>
      <c r="AD83" s="49"/>
      <c r="AE83" s="49"/>
      <c r="AF83" s="49"/>
      <c r="AG83" s="49" t="str">
        <f>IF(COUNTIF(AG10:AG72,"ÉK")=0,"",COUNTIF(AG10:AG72,"ÉK"))</f>
        <v/>
      </c>
      <c r="AH83" s="49"/>
      <c r="AI83" s="49"/>
      <c r="AJ83" s="49"/>
      <c r="AK83" s="49"/>
      <c r="AL83" s="49"/>
      <c r="AM83" s="49" t="str">
        <f>IF(COUNTIF(AM10:AM72,"ÉK")=0,"",COUNTIF(AM10:AM72,"ÉK"))</f>
        <v/>
      </c>
      <c r="AN83" s="49"/>
      <c r="AO83" s="49"/>
      <c r="AP83" s="49"/>
      <c r="AQ83" s="49"/>
      <c r="AR83" s="49"/>
      <c r="AS83" s="49">
        <f>IF(COUNTIF(AS10:AS72,"ÉK")=0,"",COUNTIF(AS10:AS72,"ÉK"))</f>
        <v>1</v>
      </c>
      <c r="AT83" s="49"/>
      <c r="AU83" s="49"/>
      <c r="AV83" s="49"/>
      <c r="AW83" s="49"/>
      <c r="AX83" s="49"/>
      <c r="AY83" s="49" t="str">
        <f>IF(COUNTIF(AY10:AY72,"ÉK")=0,"",COUNTIF(AY10:AY72,"ÉK"))</f>
        <v/>
      </c>
      <c r="AZ83" s="49"/>
      <c r="BA83" s="49"/>
      <c r="BB83" s="49"/>
      <c r="BC83" s="49"/>
      <c r="BD83" s="49"/>
      <c r="BE83" s="50">
        <f t="shared" si="80"/>
        <v>5</v>
      </c>
      <c r="BF83" s="58"/>
      <c r="BG83" s="58"/>
    </row>
    <row r="84" spans="1:60" ht="15.75" customHeight="1" x14ac:dyDescent="0.3">
      <c r="A84" s="51"/>
      <c r="B84" s="48"/>
      <c r="C84" s="61" t="s">
        <v>222</v>
      </c>
      <c r="D84" s="48"/>
      <c r="E84" s="48"/>
      <c r="F84" s="48"/>
      <c r="G84" s="48"/>
      <c r="H84" s="48"/>
      <c r="I84" s="49" t="str">
        <f>IF(COUNTIF(I10:I72,"ÉÉ(Z)")=0,"",COUNTIF(I10:I72,"ÉÉ(Z)"))</f>
        <v/>
      </c>
      <c r="J84" s="48"/>
      <c r="K84" s="48"/>
      <c r="L84" s="48"/>
      <c r="M84" s="48"/>
      <c r="N84" s="48"/>
      <c r="O84" s="49" t="str">
        <f>IF(COUNTIF(O10:O72,"ÉÉ(Z)")=0,"",COUNTIF(O10:O72,"ÉÉ(Z)"))</f>
        <v/>
      </c>
      <c r="P84" s="48"/>
      <c r="Q84" s="48"/>
      <c r="R84" s="48"/>
      <c r="S84" s="48"/>
      <c r="T84" s="48"/>
      <c r="U84" s="49" t="str">
        <f>IF(COUNTIF(U10:U72,"ÉÉ(Z)")=0,"",COUNTIF(U10:U72,"ÉÉ(Z)"))</f>
        <v/>
      </c>
      <c r="V84" s="48"/>
      <c r="W84" s="48"/>
      <c r="X84" s="48"/>
      <c r="Y84" s="48"/>
      <c r="Z84" s="48"/>
      <c r="AA84" s="49" t="str">
        <f>IF(COUNTIF(AA10:AA72,"ÉÉ(Z)")=0,"",COUNTIF(AA10:AA72,"ÉÉ(Z)"))</f>
        <v/>
      </c>
      <c r="AB84" s="48"/>
      <c r="AC84" s="48"/>
      <c r="AD84" s="48"/>
      <c r="AE84" s="48"/>
      <c r="AF84" s="48"/>
      <c r="AG84" s="49" t="str">
        <f>IF(COUNTIF(AG10:AG72,"ÉÉ(Z)")=0,"",COUNTIF(AG10:AG72,"ÉÉ(Z)"))</f>
        <v/>
      </c>
      <c r="AH84" s="48"/>
      <c r="AI84" s="48"/>
      <c r="AJ84" s="48"/>
      <c r="AK84" s="48"/>
      <c r="AL84" s="48"/>
      <c r="AM84" s="49" t="str">
        <f>IF(COUNTIF(AM10:AM72,"ÉÉ(Z)")=0,"",COUNTIF(AM10:AM72,"ÉÉ(Z)"))</f>
        <v/>
      </c>
      <c r="AN84" s="48"/>
      <c r="AO84" s="48"/>
      <c r="AP84" s="48"/>
      <c r="AQ84" s="48"/>
      <c r="AR84" s="48"/>
      <c r="AS84" s="49" t="str">
        <f>IF(COUNTIF(AS10:AS72,"ÉÉ(Z)")=0,"",COUNTIF(AS10:AS72,"ÉÉ(Z)"))</f>
        <v/>
      </c>
      <c r="AT84" s="48"/>
      <c r="AU84" s="48"/>
      <c r="AV84" s="48"/>
      <c r="AW84" s="48"/>
      <c r="AX84" s="48"/>
      <c r="AY84" s="49" t="str">
        <f>IF(COUNTIF(AY10:AY72,"ÉÉ(Z)")=0,"",COUNTIF(AY10:AY72,"ÉÉ(Z)"))</f>
        <v/>
      </c>
      <c r="AZ84" s="48"/>
      <c r="BA84" s="48"/>
      <c r="BB84" s="48"/>
      <c r="BC84" s="48"/>
      <c r="BD84" s="48"/>
      <c r="BE84" s="50" t="str">
        <f t="shared" si="80"/>
        <v/>
      </c>
      <c r="BF84" s="58"/>
      <c r="BG84" s="58"/>
    </row>
    <row r="85" spans="1:60" ht="15.75" customHeight="1" x14ac:dyDescent="0.3">
      <c r="A85" s="51"/>
      <c r="B85" s="43"/>
      <c r="C85" s="61" t="s">
        <v>223</v>
      </c>
      <c r="D85" s="49"/>
      <c r="E85" s="49"/>
      <c r="F85" s="49"/>
      <c r="G85" s="49"/>
      <c r="H85" s="49"/>
      <c r="I85" s="49">
        <f>IF(COUNTIF(I10:I72,"GYJ")=0,"",COUNTIF(I10:I72,"GYJ"))</f>
        <v>6</v>
      </c>
      <c r="J85" s="49"/>
      <c r="K85" s="49"/>
      <c r="L85" s="49"/>
      <c r="M85" s="49"/>
      <c r="N85" s="49"/>
      <c r="O85" s="49">
        <f>IF(COUNTIF(O10:O72,"GYJ")=0,"",COUNTIF(O10:O72,"GYJ"))</f>
        <v>7</v>
      </c>
      <c r="P85" s="49"/>
      <c r="Q85" s="49"/>
      <c r="R85" s="49"/>
      <c r="S85" s="49"/>
      <c r="T85" s="49"/>
      <c r="U85" s="49">
        <f>IF(COUNTIF(U10:U72,"GYJ")=0,"",COUNTIF(U10:U72,"GYJ"))</f>
        <v>3</v>
      </c>
      <c r="V85" s="49"/>
      <c r="W85" s="49"/>
      <c r="X85" s="49"/>
      <c r="Y85" s="49"/>
      <c r="Z85" s="49"/>
      <c r="AA85" s="49">
        <f>IF(COUNTIF(AA10:AA72,"GYJ")=0,"",COUNTIF(AA10:AA72,"GYJ"))</f>
        <v>4</v>
      </c>
      <c r="AB85" s="49"/>
      <c r="AC85" s="49"/>
      <c r="AD85" s="49"/>
      <c r="AE85" s="49"/>
      <c r="AF85" s="49"/>
      <c r="AG85" s="49">
        <f>IF(COUNTIF(AG10:AG72,"GYJ")=0,"",COUNTIF(AG10:AG72,"GYJ"))</f>
        <v>4</v>
      </c>
      <c r="AH85" s="49"/>
      <c r="AI85" s="49"/>
      <c r="AJ85" s="49"/>
      <c r="AK85" s="49"/>
      <c r="AL85" s="49"/>
      <c r="AM85" s="49">
        <f>IF(COUNTIF(AM10:AM72,"GYJ")=0,"",COUNTIF(AM10:AM72,"GYJ"))</f>
        <v>6</v>
      </c>
      <c r="AN85" s="49"/>
      <c r="AO85" s="49"/>
      <c r="AP85" s="49"/>
      <c r="AQ85" s="49"/>
      <c r="AR85" s="49"/>
      <c r="AS85" s="49">
        <f>IF(COUNTIF(AS10:AS72,"GYJ")=0,"",COUNTIF(AS10:AS72,"GYJ"))</f>
        <v>2</v>
      </c>
      <c r="AT85" s="49"/>
      <c r="AU85" s="49"/>
      <c r="AV85" s="49"/>
      <c r="AW85" s="49"/>
      <c r="AX85" s="49"/>
      <c r="AY85" s="49" t="str">
        <f>IF(COUNTIF(AY10:AY72,"GYJ")=0,"",COUNTIF(AY10:AY72,"GYJ"))</f>
        <v/>
      </c>
      <c r="AZ85" s="49"/>
      <c r="BA85" s="49"/>
      <c r="BB85" s="49"/>
      <c r="BC85" s="49"/>
      <c r="BD85" s="49"/>
      <c r="BE85" s="50">
        <f t="shared" si="80"/>
        <v>32</v>
      </c>
      <c r="BF85" s="58"/>
      <c r="BG85" s="58"/>
    </row>
    <row r="86" spans="1:60" ht="15.75" customHeight="1" x14ac:dyDescent="0.3">
      <c r="A86" s="51"/>
      <c r="B86" s="43"/>
      <c r="C86" s="61" t="s">
        <v>224</v>
      </c>
      <c r="D86" s="49"/>
      <c r="E86" s="49"/>
      <c r="F86" s="49"/>
      <c r="G86" s="49"/>
      <c r="H86" s="49"/>
      <c r="I86" s="49" t="str">
        <f>IF(COUNTIF(I10:I72,"GYJ(Z)")=0,"",COUNTIF(I10:I72,"GYJ(Z)"))</f>
        <v/>
      </c>
      <c r="J86" s="49"/>
      <c r="K86" s="49"/>
      <c r="L86" s="49"/>
      <c r="M86" s="49"/>
      <c r="N86" s="49"/>
      <c r="O86" s="49" t="str">
        <f>IF(COUNTIF(O10:O72,"GYJ(Z)")=0,"",COUNTIF(O10:O72,"GYJ(Z)"))</f>
        <v/>
      </c>
      <c r="P86" s="49"/>
      <c r="Q86" s="49"/>
      <c r="R86" s="49"/>
      <c r="S86" s="49"/>
      <c r="T86" s="49"/>
      <c r="U86" s="49" t="str">
        <f>IF(COUNTIF(U10:U72,"GYJ(Z)")=0,"",COUNTIF(U10:U72,"GYJ(Z)"))</f>
        <v/>
      </c>
      <c r="V86" s="49"/>
      <c r="W86" s="49"/>
      <c r="X86" s="49"/>
      <c r="Y86" s="49"/>
      <c r="Z86" s="49"/>
      <c r="AA86" s="49" t="str">
        <f>IF(COUNTIF(AA10:AA72,"GYJ(Z)")=0,"",COUNTIF(AA10:AA72,"GYJ(Z)"))</f>
        <v/>
      </c>
      <c r="AB86" s="49"/>
      <c r="AC86" s="49"/>
      <c r="AD86" s="49"/>
      <c r="AE86" s="49"/>
      <c r="AF86" s="49"/>
      <c r="AG86" s="49" t="str">
        <f>IF(COUNTIF(AG10:AG72,"GYJ(Z)")=0,"",COUNTIF(AG10:AG72,"GYJ(Z)"))</f>
        <v/>
      </c>
      <c r="AH86" s="49"/>
      <c r="AI86" s="49"/>
      <c r="AJ86" s="49"/>
      <c r="AK86" s="49"/>
      <c r="AL86" s="49"/>
      <c r="AM86" s="49" t="str">
        <f>IF(COUNTIF(AM10:AM72,"GYJ(Z)")=0,"",COUNTIF(AM10:AM72,"GYJ(Z)"))</f>
        <v/>
      </c>
      <c r="AN86" s="49"/>
      <c r="AO86" s="49"/>
      <c r="AP86" s="49"/>
      <c r="AQ86" s="49"/>
      <c r="AR86" s="49"/>
      <c r="AS86" s="49" t="str">
        <f>IF(COUNTIF(AS10:AS72,"GYJ(Z)")=0,"",COUNTIF(AS10:AS72,"GYJ(Z)"))</f>
        <v/>
      </c>
      <c r="AT86" s="49"/>
      <c r="AU86" s="49"/>
      <c r="AV86" s="49"/>
      <c r="AW86" s="49"/>
      <c r="AX86" s="49"/>
      <c r="AY86" s="49" t="str">
        <f>IF(COUNTIF(AY10:AY72,"GYJ(Z)")=0,"",COUNTIF(AY10:AY72,"GYJ(Z)"))</f>
        <v/>
      </c>
      <c r="AZ86" s="49"/>
      <c r="BA86" s="49"/>
      <c r="BB86" s="49"/>
      <c r="BC86" s="49"/>
      <c r="BD86" s="49"/>
      <c r="BE86" s="50" t="str">
        <f t="shared" si="80"/>
        <v/>
      </c>
      <c r="BF86" s="58"/>
      <c r="BG86" s="58"/>
    </row>
    <row r="87" spans="1:60" ht="15.75" customHeight="1" x14ac:dyDescent="0.3">
      <c r="A87" s="51"/>
      <c r="B87" s="43"/>
      <c r="C87" s="61" t="s">
        <v>225</v>
      </c>
      <c r="D87" s="49"/>
      <c r="E87" s="49"/>
      <c r="F87" s="49"/>
      <c r="G87" s="49"/>
      <c r="H87" s="49"/>
      <c r="I87" s="49">
        <f>IF(COUNTIF(I10:I72,"K")=0,"",COUNTIF(I10:I72,"K"))</f>
        <v>2</v>
      </c>
      <c r="J87" s="49"/>
      <c r="K87" s="49"/>
      <c r="L87" s="49"/>
      <c r="M87" s="49"/>
      <c r="N87" s="49"/>
      <c r="O87" s="49">
        <f>IF(COUNTIF(O10:O72,"K")=0,"",COUNTIF(O10:O72,"K"))</f>
        <v>3</v>
      </c>
      <c r="P87" s="49"/>
      <c r="Q87" s="49"/>
      <c r="R87" s="49"/>
      <c r="S87" s="49"/>
      <c r="T87" s="49"/>
      <c r="U87" s="49">
        <f>IF(COUNTIF(U10:U72,"K")=0,"",COUNTIF(U10:U72,"K"))</f>
        <v>2</v>
      </c>
      <c r="V87" s="49"/>
      <c r="W87" s="49"/>
      <c r="X87" s="49"/>
      <c r="Y87" s="49"/>
      <c r="Z87" s="49"/>
      <c r="AA87" s="49">
        <f>IF(COUNTIF(AA10:AA72,"K")=0,"",COUNTIF(AA10:AA72,"K"))</f>
        <v>5</v>
      </c>
      <c r="AB87" s="49"/>
      <c r="AC87" s="49"/>
      <c r="AD87" s="49"/>
      <c r="AE87" s="49"/>
      <c r="AF87" s="49"/>
      <c r="AG87" s="49">
        <f>IF(COUNTIF(AG10:AG72,"K")=0,"",COUNTIF(AG10:AG72,"K"))</f>
        <v>2</v>
      </c>
      <c r="AH87" s="49"/>
      <c r="AI87" s="49"/>
      <c r="AJ87" s="49"/>
      <c r="AK87" s="49"/>
      <c r="AL87" s="49"/>
      <c r="AM87" s="49" t="str">
        <f>IF(COUNTIF(AM10:AM72,"K")=0,"",COUNTIF(AM10:AM72,"K"))</f>
        <v/>
      </c>
      <c r="AN87" s="49"/>
      <c r="AO87" s="49"/>
      <c r="AP87" s="49"/>
      <c r="AQ87" s="49"/>
      <c r="AR87" s="49"/>
      <c r="AS87" s="49" t="str">
        <f>IF(COUNTIF(AS10:AS72,"K")=0,"",COUNTIF(AS10:AS72,"K"))</f>
        <v/>
      </c>
      <c r="AT87" s="49"/>
      <c r="AU87" s="49"/>
      <c r="AV87" s="49"/>
      <c r="AW87" s="49"/>
      <c r="AX87" s="49"/>
      <c r="AY87" s="49" t="str">
        <f>IF(COUNTIF(AY10:AY72,"K")=0,"",COUNTIF(AY10:AY72,"K"))</f>
        <v/>
      </c>
      <c r="AZ87" s="49"/>
      <c r="BA87" s="49"/>
      <c r="BB87" s="49"/>
      <c r="BC87" s="49"/>
      <c r="BD87" s="49"/>
      <c r="BE87" s="50">
        <f t="shared" si="80"/>
        <v>14</v>
      </c>
      <c r="BF87" s="58"/>
      <c r="BG87" s="58"/>
    </row>
    <row r="88" spans="1:60" ht="15.75" customHeight="1" x14ac:dyDescent="0.3">
      <c r="A88" s="51"/>
      <c r="B88" s="43"/>
      <c r="C88" s="61" t="s">
        <v>226</v>
      </c>
      <c r="D88" s="49"/>
      <c r="E88" s="49"/>
      <c r="F88" s="49"/>
      <c r="G88" s="49"/>
      <c r="H88" s="49"/>
      <c r="I88" s="49" t="str">
        <f>IF(COUNTIF(I10:I72,"K(Z)")=0,"",COUNTIF(I10:I72,"K(Z)"))</f>
        <v/>
      </c>
      <c r="J88" s="49"/>
      <c r="K88" s="49"/>
      <c r="L88" s="49"/>
      <c r="M88" s="49"/>
      <c r="N88" s="49"/>
      <c r="O88" s="49" t="str">
        <f>IF(COUNTIF(O10:O72,"K(Z)")=0,"",COUNTIF(O10:O72,"K(Z)"))</f>
        <v/>
      </c>
      <c r="P88" s="49"/>
      <c r="Q88" s="49"/>
      <c r="R88" s="49"/>
      <c r="S88" s="49"/>
      <c r="T88" s="49"/>
      <c r="U88" s="49" t="str">
        <f>IF(COUNTIF(U10:U72,"K(Z)")=0,"",COUNTIF(U10:U72,"K(Z)"))</f>
        <v/>
      </c>
      <c r="V88" s="49"/>
      <c r="W88" s="49"/>
      <c r="X88" s="49"/>
      <c r="Y88" s="49"/>
      <c r="Z88" s="49"/>
      <c r="AA88" s="49" t="str">
        <f>IF(COUNTIF(AA10:AA72,"K(Z)")=0,"",COUNTIF(AA10:AA72,"K(Z)"))</f>
        <v/>
      </c>
      <c r="AB88" s="49"/>
      <c r="AC88" s="49"/>
      <c r="AD88" s="49"/>
      <c r="AE88" s="49"/>
      <c r="AF88" s="49"/>
      <c r="AG88" s="49" t="str">
        <f>IF(COUNTIF(AG10:AG72,"K(Z)")=0,"",COUNTIF(AG10:AG72,"K(Z)"))</f>
        <v/>
      </c>
      <c r="AH88" s="49"/>
      <c r="AI88" s="49"/>
      <c r="AJ88" s="49"/>
      <c r="AK88" s="49"/>
      <c r="AL88" s="49"/>
      <c r="AM88" s="49" t="str">
        <f>IF(COUNTIF(AM10:AM72,"K(Z)")=0,"",COUNTIF(AM10:AM72,"K(Z)"))</f>
        <v/>
      </c>
      <c r="AN88" s="49"/>
      <c r="AO88" s="49"/>
      <c r="AP88" s="49"/>
      <c r="AQ88" s="49"/>
      <c r="AR88" s="49"/>
      <c r="AS88" s="49" t="str">
        <f>IF(COUNTIF(AS10:AS72,"K(Z)")=0,"",COUNTIF(AS10:AS72,"K(Z)"))</f>
        <v/>
      </c>
      <c r="AT88" s="49"/>
      <c r="AU88" s="49"/>
      <c r="AV88" s="49"/>
      <c r="AW88" s="49"/>
      <c r="AX88" s="49"/>
      <c r="AY88" s="49" t="str">
        <f>IF(COUNTIF(AY10:AY72,"K(Z)")=0,"",COUNTIF(AY10:AY72,"K(Z)"))</f>
        <v/>
      </c>
      <c r="AZ88" s="49"/>
      <c r="BA88" s="49"/>
      <c r="BB88" s="49"/>
      <c r="BC88" s="49"/>
      <c r="BD88" s="49"/>
      <c r="BE88" s="50" t="str">
        <f t="shared" si="80"/>
        <v/>
      </c>
      <c r="BF88" s="58"/>
      <c r="BG88" s="58"/>
    </row>
    <row r="89" spans="1:60" ht="15.75" customHeight="1" x14ac:dyDescent="0.3">
      <c r="A89" s="51"/>
      <c r="B89" s="43"/>
      <c r="C89" s="61" t="s">
        <v>227</v>
      </c>
      <c r="D89" s="49"/>
      <c r="E89" s="49"/>
      <c r="F89" s="49"/>
      <c r="G89" s="49"/>
      <c r="H89" s="49"/>
      <c r="I89" s="49" t="str">
        <f>IF(COUNTIF(I10:I72,"AV")=0,"",COUNTIF(I10:I72,"AV"))</f>
        <v/>
      </c>
      <c r="J89" s="49"/>
      <c r="K89" s="49"/>
      <c r="L89" s="49"/>
      <c r="M89" s="49"/>
      <c r="N89" s="49"/>
      <c r="O89" s="49" t="str">
        <f>IF(COUNTIF(O10:O72,"AV")=0,"",COUNTIF(O10:O72,"AV"))</f>
        <v/>
      </c>
      <c r="P89" s="49"/>
      <c r="Q89" s="49"/>
      <c r="R89" s="49"/>
      <c r="S89" s="49"/>
      <c r="T89" s="49"/>
      <c r="U89" s="49" t="str">
        <f>IF(COUNTIF(U10:U72,"AV")=0,"",COUNTIF(U10:U72,"AV"))</f>
        <v/>
      </c>
      <c r="V89" s="49"/>
      <c r="W89" s="49"/>
      <c r="X89" s="49"/>
      <c r="Y89" s="49"/>
      <c r="Z89" s="49"/>
      <c r="AA89" s="49" t="str">
        <f>IF(COUNTIF(AA10:AA72,"AV")=0,"",COUNTIF(AA10:AA72,"AV"))</f>
        <v/>
      </c>
      <c r="AB89" s="49"/>
      <c r="AC89" s="49"/>
      <c r="AD89" s="49"/>
      <c r="AE89" s="49"/>
      <c r="AF89" s="49"/>
      <c r="AG89" s="49" t="str">
        <f>IF(COUNTIF(AG10:AG72,"AV")=0,"",COUNTIF(AG10:AG72,"AV"))</f>
        <v/>
      </c>
      <c r="AH89" s="49"/>
      <c r="AI89" s="49"/>
      <c r="AJ89" s="49"/>
      <c r="AK89" s="49"/>
      <c r="AL89" s="49"/>
      <c r="AM89" s="49" t="str">
        <f>IF(COUNTIF(AM10:AM72,"AV")=0,"",COUNTIF(AM10:AM72,"AV"))</f>
        <v/>
      </c>
      <c r="AN89" s="49"/>
      <c r="AO89" s="49"/>
      <c r="AP89" s="49"/>
      <c r="AQ89" s="49"/>
      <c r="AR89" s="49"/>
      <c r="AS89" s="49" t="str">
        <f>IF(COUNTIF(AS10:AS72,"AV")=0,"",COUNTIF(AS10:AS72,"AV"))</f>
        <v/>
      </c>
      <c r="AT89" s="49"/>
      <c r="AU89" s="49"/>
      <c r="AV89" s="49"/>
      <c r="AW89" s="49"/>
      <c r="AX89" s="49"/>
      <c r="AY89" s="49" t="str">
        <f>IF(COUNTIF(AY10:AY72,"AV")=0,"",COUNTIF(AY10:AY72,"AV"))</f>
        <v/>
      </c>
      <c r="AZ89" s="49"/>
      <c r="BA89" s="49"/>
      <c r="BB89" s="49"/>
      <c r="BC89" s="49"/>
      <c r="BD89" s="49"/>
      <c r="BE89" s="50" t="str">
        <f t="shared" si="80"/>
        <v/>
      </c>
      <c r="BF89" s="58"/>
      <c r="BG89" s="58"/>
    </row>
    <row r="90" spans="1:60" ht="15.75" customHeight="1" x14ac:dyDescent="0.3">
      <c r="A90" s="51"/>
      <c r="B90" s="43"/>
      <c r="C90" s="61" t="s">
        <v>228</v>
      </c>
      <c r="D90" s="49"/>
      <c r="E90" s="49"/>
      <c r="F90" s="49"/>
      <c r="G90" s="49"/>
      <c r="H90" s="49"/>
      <c r="I90" s="49" t="str">
        <f>IF(COUNTIF(I10:I72,"KV")=0,"",COUNTIF(I10:I72,"KV"))</f>
        <v/>
      </c>
      <c r="J90" s="49"/>
      <c r="K90" s="49"/>
      <c r="L90" s="49"/>
      <c r="M90" s="49"/>
      <c r="N90" s="49"/>
      <c r="O90" s="49" t="str">
        <f>IF(COUNTIF(O10:O72,"KV")=0,"",COUNTIF(O10:O72,"KV"))</f>
        <v/>
      </c>
      <c r="P90" s="49"/>
      <c r="Q90" s="49"/>
      <c r="R90" s="49"/>
      <c r="S90" s="49"/>
      <c r="T90" s="49"/>
      <c r="U90" s="49" t="str">
        <f>IF(COUNTIF(U10:U72,"KV")=0,"",COUNTIF(U10:U72,"KV"))</f>
        <v/>
      </c>
      <c r="V90" s="49"/>
      <c r="W90" s="49"/>
      <c r="X90" s="49"/>
      <c r="Y90" s="49"/>
      <c r="Z90" s="49"/>
      <c r="AA90" s="49" t="str">
        <f>IF(COUNTIF(AA10:AA72,"KV")=0,"",COUNTIF(AA10:AA72,"KV"))</f>
        <v/>
      </c>
      <c r="AB90" s="49"/>
      <c r="AC90" s="49"/>
      <c r="AD90" s="49"/>
      <c r="AE90" s="49"/>
      <c r="AF90" s="49"/>
      <c r="AG90" s="49" t="str">
        <f>IF(COUNTIF(AG10:AG72,"KV")=0,"",COUNTIF(AG10:AG72,"KV"))</f>
        <v/>
      </c>
      <c r="AH90" s="49"/>
      <c r="AI90" s="49"/>
      <c r="AJ90" s="49"/>
      <c r="AK90" s="49"/>
      <c r="AL90" s="49"/>
      <c r="AM90" s="49" t="str">
        <f>IF(COUNTIF(AM10:AM72,"KV")=0,"",COUNTIF(AM10:AM72,"KV"))</f>
        <v/>
      </c>
      <c r="AN90" s="49"/>
      <c r="AO90" s="49"/>
      <c r="AP90" s="49"/>
      <c r="AQ90" s="49"/>
      <c r="AR90" s="49"/>
      <c r="AS90" s="49" t="str">
        <f>IF(COUNTIF(AS10:AS72,"KV")=0,"",COUNTIF(AS10:AS72,"KV"))</f>
        <v/>
      </c>
      <c r="AT90" s="49"/>
      <c r="AU90" s="49"/>
      <c r="AV90" s="49"/>
      <c r="AW90" s="49"/>
      <c r="AX90" s="49"/>
      <c r="AY90" s="49" t="str">
        <f>IF(COUNTIF(AY10:AY72,"KV")=0,"",COUNTIF(AY10:AY72,"KV"))</f>
        <v/>
      </c>
      <c r="AZ90" s="49"/>
      <c r="BA90" s="49"/>
      <c r="BB90" s="49"/>
      <c r="BC90" s="49"/>
      <c r="BD90" s="49"/>
      <c r="BE90" s="50" t="str">
        <f t="shared" si="80"/>
        <v/>
      </c>
      <c r="BF90" s="58"/>
      <c r="BG90" s="58"/>
    </row>
    <row r="91" spans="1:60" ht="15.75" customHeight="1" x14ac:dyDescent="0.3">
      <c r="A91" s="51"/>
      <c r="B91" s="43"/>
      <c r="C91" s="61" t="s">
        <v>229</v>
      </c>
      <c r="D91" s="49"/>
      <c r="E91" s="49"/>
      <c r="F91" s="49"/>
      <c r="G91" s="49"/>
      <c r="H91" s="49"/>
      <c r="I91" s="49" t="str">
        <f>IF(COUNTIF(I10:I72,"SZG")=0,"",COUNTIF(I10:I72,"SZG"))</f>
        <v/>
      </c>
      <c r="J91" s="49"/>
      <c r="K91" s="49"/>
      <c r="L91" s="49"/>
      <c r="M91" s="49"/>
      <c r="N91" s="49"/>
      <c r="O91" s="49" t="str">
        <f>IF(COUNTIF(O10:O72,"SZG")=0,"",COUNTIF(O10:O72,"SZG"))</f>
        <v/>
      </c>
      <c r="P91" s="49"/>
      <c r="Q91" s="49"/>
      <c r="R91" s="49"/>
      <c r="S91" s="49"/>
      <c r="T91" s="49"/>
      <c r="U91" s="49" t="str">
        <f>IF(COUNTIF(U10:U72,"SZG")=0,"",COUNTIF(U10:U72,"SZG"))</f>
        <v/>
      </c>
      <c r="V91" s="49"/>
      <c r="W91" s="49"/>
      <c r="X91" s="49"/>
      <c r="Y91" s="49"/>
      <c r="Z91" s="49"/>
      <c r="AA91" s="49" t="str">
        <f>IF(COUNTIF(AA10:AA72,"SZG")=0,"",COUNTIF(AA10:AA72,"SZG"))</f>
        <v/>
      </c>
      <c r="AB91" s="49"/>
      <c r="AC91" s="49"/>
      <c r="AD91" s="49"/>
      <c r="AE91" s="49"/>
      <c r="AF91" s="49"/>
      <c r="AG91" s="49" t="str">
        <f>IF(COUNTIF(AG10:AG72,"SZG")=0,"",COUNTIF(AG10:AG72,"SZG"))</f>
        <v/>
      </c>
      <c r="AH91" s="49"/>
      <c r="AI91" s="49"/>
      <c r="AJ91" s="49"/>
      <c r="AK91" s="49"/>
      <c r="AL91" s="49"/>
      <c r="AM91" s="49" t="str">
        <f>IF(COUNTIF(AM10:AM72,"SZG")=0,"",COUNTIF(AM10:AM72,"SZG"))</f>
        <v/>
      </c>
      <c r="AN91" s="49"/>
      <c r="AO91" s="49"/>
      <c r="AP91" s="49"/>
      <c r="AQ91" s="49"/>
      <c r="AR91" s="49"/>
      <c r="AS91" s="49" t="str">
        <f>IF(COUNTIF(AS10:AS72,"SZG")=0,"",COUNTIF(AS10:AS72,"SZG"))</f>
        <v/>
      </c>
      <c r="AT91" s="49"/>
      <c r="AU91" s="49"/>
      <c r="AV91" s="49"/>
      <c r="AW91" s="49"/>
      <c r="AX91" s="49"/>
      <c r="AY91" s="49" t="str">
        <f>IF(COUNTIF(AY10:AY72,"SZG")=0,"",COUNTIF(AY10:AY72,"SZG"))</f>
        <v/>
      </c>
      <c r="AZ91" s="49"/>
      <c r="BA91" s="49"/>
      <c r="BB91" s="49"/>
      <c r="BC91" s="49"/>
      <c r="BD91" s="49"/>
      <c r="BE91" s="50" t="str">
        <f t="shared" si="80"/>
        <v/>
      </c>
      <c r="BF91" s="58"/>
      <c r="BG91" s="58"/>
    </row>
    <row r="92" spans="1:60" ht="15.75" customHeight="1" x14ac:dyDescent="0.3">
      <c r="A92" s="51"/>
      <c r="B92" s="43"/>
      <c r="C92" s="61" t="s">
        <v>230</v>
      </c>
      <c r="D92" s="49"/>
      <c r="E92" s="49"/>
      <c r="F92" s="49"/>
      <c r="G92" s="49"/>
      <c r="H92" s="49"/>
      <c r="I92" s="49" t="str">
        <f>IF(COUNTIF(I10:I72,"ZV")=0,"",COUNTIF(I10:I72,"ZV"))</f>
        <v/>
      </c>
      <c r="J92" s="49"/>
      <c r="K92" s="49"/>
      <c r="L92" s="49"/>
      <c r="M92" s="49"/>
      <c r="N92" s="49"/>
      <c r="O92" s="49" t="str">
        <f>IF(COUNTIF(O10:O72,"ZV")=0,"",COUNTIF(O10:O72,"ZV"))</f>
        <v/>
      </c>
      <c r="P92" s="49"/>
      <c r="Q92" s="49"/>
      <c r="R92" s="49"/>
      <c r="S92" s="49"/>
      <c r="T92" s="49"/>
      <c r="U92" s="49" t="str">
        <f>IF(COUNTIF(U10:U72,"ZV")=0,"",COUNTIF(U10:U72,"ZV"))</f>
        <v/>
      </c>
      <c r="V92" s="49"/>
      <c r="W92" s="49"/>
      <c r="X92" s="49"/>
      <c r="Y92" s="49"/>
      <c r="Z92" s="49"/>
      <c r="AA92" s="49" t="str">
        <f>IF(COUNTIF(AA10:AA72,"ZV")=0,"",COUNTIF(AA10:AA72,"ZV"))</f>
        <v/>
      </c>
      <c r="AB92" s="49"/>
      <c r="AC92" s="49"/>
      <c r="AD92" s="49"/>
      <c r="AE92" s="49"/>
      <c r="AF92" s="49"/>
      <c r="AG92" s="49" t="str">
        <f>IF(COUNTIF(AG10:AG72,"ZV")=0,"",COUNTIF(AG10:AG72,"ZV"))</f>
        <v/>
      </c>
      <c r="AH92" s="49"/>
      <c r="AI92" s="49"/>
      <c r="AJ92" s="49"/>
      <c r="AK92" s="49"/>
      <c r="AL92" s="49"/>
      <c r="AM92" s="49" t="str">
        <f>IF(COUNTIF(AM10:AM72,"ZV")=0,"",COUNTIF(AM10:AM72,"ZV"))</f>
        <v/>
      </c>
      <c r="AN92" s="49"/>
      <c r="AO92" s="49"/>
      <c r="AP92" s="49"/>
      <c r="AQ92" s="49"/>
      <c r="AR92" s="49"/>
      <c r="AS92" s="49" t="str">
        <f>IF(COUNTIF(AS10:AS72,"ZV")=0,"",COUNTIF(AS10:AS72,"ZV"))</f>
        <v/>
      </c>
      <c r="AT92" s="49"/>
      <c r="AU92" s="49"/>
      <c r="AV92" s="49"/>
      <c r="AW92" s="49"/>
      <c r="AX92" s="49"/>
      <c r="AY92" s="49" t="str">
        <f>IF(COUNTIF(AY10:AY72,"ZV")=0,"",COUNTIF(AY10:AY72,"ZV"))</f>
        <v/>
      </c>
      <c r="AZ92" s="49"/>
      <c r="BA92" s="49"/>
      <c r="BB92" s="49"/>
      <c r="BC92" s="49"/>
      <c r="BD92" s="49"/>
      <c r="BE92" s="50" t="str">
        <f t="shared" si="80"/>
        <v/>
      </c>
      <c r="BF92" s="58"/>
      <c r="BG92" s="58"/>
    </row>
    <row r="93" spans="1:60" ht="15.75" customHeight="1" thickBot="1" x14ac:dyDescent="0.35">
      <c r="A93" s="51"/>
      <c r="B93" s="43"/>
      <c r="C93" s="62" t="s">
        <v>231</v>
      </c>
      <c r="D93" s="49"/>
      <c r="E93" s="49"/>
      <c r="F93" s="49"/>
      <c r="G93" s="49"/>
      <c r="H93" s="49"/>
      <c r="I93" s="49">
        <f>IF(SUM(I80:I92)=0,"",SUM(I80:I92))</f>
        <v>12</v>
      </c>
      <c r="J93" s="49"/>
      <c r="K93" s="49"/>
      <c r="L93" s="49"/>
      <c r="M93" s="49"/>
      <c r="N93" s="49"/>
      <c r="O93" s="49">
        <f>IF(SUM(O80:O92)=0,"",SUM(O80:O92))</f>
        <v>12</v>
      </c>
      <c r="P93" s="49"/>
      <c r="Q93" s="49"/>
      <c r="R93" s="49"/>
      <c r="S93" s="49"/>
      <c r="T93" s="49"/>
      <c r="U93" s="49">
        <f>IF(SUM(U80:U92)=0,"",SUM(U80:U92))</f>
        <v>8</v>
      </c>
      <c r="V93" s="49"/>
      <c r="W93" s="49"/>
      <c r="X93" s="49"/>
      <c r="Y93" s="49"/>
      <c r="Z93" s="49"/>
      <c r="AA93" s="49">
        <f>IF(SUM(AA80:AA92)=0,"",SUM(AA80:AA92))</f>
        <v>9</v>
      </c>
      <c r="AB93" s="49"/>
      <c r="AC93" s="49"/>
      <c r="AD93" s="49"/>
      <c r="AE93" s="49"/>
      <c r="AF93" s="49"/>
      <c r="AG93" s="49">
        <f>IF(SUM(AG80:AG92)=0,"",SUM(AG80:AG92))</f>
        <v>7</v>
      </c>
      <c r="AH93" s="49"/>
      <c r="AI93" s="49"/>
      <c r="AJ93" s="49"/>
      <c r="AK93" s="49"/>
      <c r="AL93" s="49"/>
      <c r="AM93" s="49">
        <f>IF(SUM(AM80:AM92)=0,"",SUM(AM80:AM92))</f>
        <v>6</v>
      </c>
      <c r="AN93" s="49"/>
      <c r="AO93" s="49"/>
      <c r="AP93" s="49"/>
      <c r="AQ93" s="49"/>
      <c r="AR93" s="49"/>
      <c r="AS93" s="49">
        <f>IF(SUM(AS80:AS92)=0,"",SUM(AS80:AS92))</f>
        <v>5</v>
      </c>
      <c r="AT93" s="49"/>
      <c r="AU93" s="49"/>
      <c r="AV93" s="49"/>
      <c r="AW93" s="49"/>
      <c r="AX93" s="49"/>
      <c r="AY93" s="49" t="str">
        <f>IF(SUM(AY80:AY92)=0,"",SUM(AY80:AY92))</f>
        <v/>
      </c>
      <c r="AZ93" s="49"/>
      <c r="BA93" s="49"/>
      <c r="BB93" s="49"/>
      <c r="BC93" s="49"/>
      <c r="BD93" s="49"/>
      <c r="BE93" s="50">
        <f t="shared" si="80"/>
        <v>59</v>
      </c>
      <c r="BF93" s="58"/>
      <c r="BG93" s="58"/>
    </row>
    <row r="94" spans="1:60" ht="15.75" customHeight="1" thickTop="1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</row>
    <row r="95" spans="1:60" ht="15.75" customHeight="1" x14ac:dyDescent="0.3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</row>
    <row r="96" spans="1:60" ht="15.75" customHeight="1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</row>
    <row r="97" spans="1:60" ht="15.75" customHeight="1" x14ac:dyDescent="0.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</row>
    <row r="98" spans="1:60" ht="15.75" customHeight="1" x14ac:dyDescent="0.3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</row>
    <row r="99" spans="1:60" ht="15.75" customHeight="1" x14ac:dyDescent="0.3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</row>
    <row r="100" spans="1:60" ht="15.75" customHeight="1" x14ac:dyDescent="0.3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</row>
    <row r="101" spans="1:60" ht="15.75" customHeight="1" x14ac:dyDescent="0.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</row>
    <row r="102" spans="1:60" ht="15.75" customHeight="1" x14ac:dyDescent="0.3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</row>
    <row r="103" spans="1:60" ht="15.75" customHeight="1" x14ac:dyDescent="0.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</row>
    <row r="104" spans="1:60" ht="15.75" customHeight="1" x14ac:dyDescent="0.3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</row>
    <row r="105" spans="1:60" ht="15.75" customHeight="1" x14ac:dyDescent="0.3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</row>
    <row r="106" spans="1:60" ht="15.75" customHeight="1" x14ac:dyDescent="0.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</row>
    <row r="107" spans="1:60" ht="15.75" customHeight="1" x14ac:dyDescent="0.3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</row>
    <row r="108" spans="1:60" ht="15.75" customHeight="1" x14ac:dyDescent="0.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</row>
    <row r="109" spans="1:60" ht="15.75" customHeight="1" x14ac:dyDescent="0.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</row>
    <row r="110" spans="1:60" ht="15.75" customHeight="1" x14ac:dyDescent="0.3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</row>
    <row r="111" spans="1:60" ht="15.75" customHeight="1" x14ac:dyDescent="0.3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</row>
    <row r="112" spans="1:60" ht="15.75" customHeight="1" x14ac:dyDescent="0.3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</row>
    <row r="113" spans="1:60" ht="15.75" customHeight="1" x14ac:dyDescent="0.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</row>
    <row r="114" spans="1:60" ht="15.75" customHeight="1" x14ac:dyDescent="0.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</row>
    <row r="115" spans="1:60" ht="15.75" customHeight="1" x14ac:dyDescent="0.3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</row>
    <row r="116" spans="1:60" ht="15.75" customHeight="1" x14ac:dyDescent="0.3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</row>
    <row r="117" spans="1:60" ht="15.75" customHeight="1" x14ac:dyDescent="0.3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</row>
    <row r="118" spans="1:60" ht="15.75" customHeight="1" x14ac:dyDescent="0.3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</row>
    <row r="119" spans="1:60" ht="15.75" customHeight="1" x14ac:dyDescent="0.3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</row>
    <row r="120" spans="1:60" ht="15.75" customHeight="1" x14ac:dyDescent="0.3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</row>
    <row r="121" spans="1:60" ht="15.75" customHeight="1" x14ac:dyDescent="0.3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</row>
    <row r="122" spans="1:60" ht="15.75" customHeight="1" x14ac:dyDescent="0.3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</row>
    <row r="123" spans="1:60" ht="15.75" customHeight="1" x14ac:dyDescent="0.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</row>
    <row r="124" spans="1:60" ht="15.75" customHeight="1" x14ac:dyDescent="0.3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</row>
    <row r="125" spans="1:60" ht="15.75" customHeight="1" x14ac:dyDescent="0.3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</row>
    <row r="126" spans="1:60" ht="15.75" customHeight="1" x14ac:dyDescent="0.3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</row>
    <row r="127" spans="1:60" ht="15.75" customHeight="1" x14ac:dyDescent="0.3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</row>
    <row r="128" spans="1:60" ht="15.75" customHeight="1" x14ac:dyDescent="0.3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</row>
    <row r="129" spans="1:59" ht="15.75" customHeight="1" x14ac:dyDescent="0.3">
      <c r="A129" s="26"/>
      <c r="B129" s="27"/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7"/>
      <c r="BG129" s="27"/>
    </row>
    <row r="130" spans="1:59" ht="15.75" customHeight="1" x14ac:dyDescent="0.3">
      <c r="A130" s="26"/>
      <c r="B130" s="27"/>
      <c r="C130" s="27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7"/>
      <c r="BG130" s="27"/>
    </row>
    <row r="131" spans="1:59" ht="15.75" customHeight="1" x14ac:dyDescent="0.3">
      <c r="A131" s="26"/>
      <c r="B131" s="27"/>
      <c r="C131" s="2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7"/>
      <c r="BG131" s="27"/>
    </row>
    <row r="132" spans="1:59" ht="15.75" customHeight="1" x14ac:dyDescent="0.3">
      <c r="A132" s="26"/>
      <c r="B132" s="27"/>
      <c r="C132" s="27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7"/>
      <c r="BG132" s="27"/>
    </row>
    <row r="133" spans="1:59" ht="15.75" customHeight="1" x14ac:dyDescent="0.3">
      <c r="A133" s="26"/>
      <c r="B133" s="27"/>
      <c r="C133" s="2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7"/>
      <c r="BG133" s="27"/>
    </row>
    <row r="134" spans="1:59" ht="15.75" customHeight="1" x14ac:dyDescent="0.3">
      <c r="A134" s="26"/>
      <c r="B134" s="27"/>
      <c r="C134" s="2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7"/>
      <c r="BG134" s="27"/>
    </row>
    <row r="135" spans="1:59" ht="15.75" customHeight="1" x14ac:dyDescent="0.3">
      <c r="A135" s="26"/>
      <c r="B135" s="27"/>
      <c r="C135" s="27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7"/>
      <c r="BG135" s="27"/>
    </row>
    <row r="136" spans="1:59" ht="15.75" customHeight="1" x14ac:dyDescent="0.3">
      <c r="A136" s="26"/>
      <c r="B136" s="27"/>
      <c r="C136" s="27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7"/>
      <c r="BG136" s="27"/>
    </row>
    <row r="137" spans="1:59" ht="15.75" customHeight="1" x14ac:dyDescent="0.3">
      <c r="A137" s="26"/>
      <c r="B137" s="27"/>
      <c r="C137" s="27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7"/>
      <c r="BG137" s="27"/>
    </row>
    <row r="138" spans="1:59" ht="15.75" customHeight="1" x14ac:dyDescent="0.3">
      <c r="A138" s="26"/>
      <c r="B138" s="27"/>
      <c r="C138" s="27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7"/>
      <c r="BG138" s="27"/>
    </row>
    <row r="139" spans="1:59" ht="15.75" customHeight="1" x14ac:dyDescent="0.3">
      <c r="A139" s="26"/>
      <c r="B139" s="27"/>
      <c r="C139" s="27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7"/>
      <c r="BG139" s="27"/>
    </row>
    <row r="140" spans="1:59" ht="15.75" customHeight="1" x14ac:dyDescent="0.3">
      <c r="A140" s="26"/>
      <c r="B140" s="27"/>
      <c r="C140" s="27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7"/>
      <c r="BG140" s="27"/>
    </row>
    <row r="141" spans="1:59" ht="15.75" customHeight="1" x14ac:dyDescent="0.3">
      <c r="A141" s="26"/>
      <c r="B141" s="27"/>
      <c r="C141" s="27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7"/>
      <c r="BG141" s="27"/>
    </row>
    <row r="142" spans="1:59" ht="15.75" customHeight="1" x14ac:dyDescent="0.3">
      <c r="A142" s="26"/>
      <c r="B142" s="27"/>
      <c r="C142" s="27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7"/>
      <c r="BG142" s="27"/>
    </row>
    <row r="143" spans="1:59" ht="15.75" customHeight="1" x14ac:dyDescent="0.3">
      <c r="A143" s="26"/>
      <c r="B143" s="27"/>
      <c r="C143" s="27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7"/>
      <c r="BG143" s="27"/>
    </row>
    <row r="144" spans="1:59" ht="15.75" customHeight="1" x14ac:dyDescent="0.3">
      <c r="A144" s="26"/>
      <c r="B144" s="27"/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7"/>
      <c r="BG144" s="27"/>
    </row>
    <row r="145" spans="1:59" ht="15.75" customHeight="1" x14ac:dyDescent="0.3">
      <c r="A145" s="26"/>
      <c r="B145" s="27"/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7"/>
      <c r="BG145" s="27"/>
    </row>
    <row r="146" spans="1:59" ht="15.75" customHeight="1" x14ac:dyDescent="0.3">
      <c r="A146" s="26"/>
      <c r="B146" s="27"/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7"/>
      <c r="BG146" s="27"/>
    </row>
    <row r="147" spans="1:59" ht="15.75" customHeight="1" x14ac:dyDescent="0.3">
      <c r="A147" s="26"/>
      <c r="B147" s="27"/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7"/>
      <c r="BG147" s="27"/>
    </row>
    <row r="148" spans="1:59" ht="15.75" customHeight="1" x14ac:dyDescent="0.3">
      <c r="A148" s="26"/>
      <c r="B148" s="27"/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7"/>
      <c r="BG148" s="27"/>
    </row>
    <row r="149" spans="1:59" ht="15.75" customHeight="1" x14ac:dyDescent="0.3">
      <c r="A149" s="26"/>
      <c r="B149" s="27"/>
      <c r="C149" s="2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7"/>
      <c r="BG149" s="27"/>
    </row>
    <row r="150" spans="1:59" ht="15.75" customHeight="1" x14ac:dyDescent="0.3">
      <c r="A150" s="26"/>
      <c r="B150" s="27"/>
      <c r="C150" s="2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7"/>
      <c r="BG150" s="27"/>
    </row>
    <row r="151" spans="1:59" ht="15.75" customHeight="1" x14ac:dyDescent="0.3">
      <c r="A151" s="26"/>
      <c r="B151" s="27"/>
      <c r="C151" s="2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7"/>
      <c r="BG151" s="27"/>
    </row>
    <row r="152" spans="1:59" ht="15.75" customHeight="1" x14ac:dyDescent="0.3">
      <c r="A152" s="26"/>
      <c r="B152" s="27"/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7"/>
      <c r="BG152" s="27"/>
    </row>
    <row r="153" spans="1:59" ht="15.75" customHeight="1" x14ac:dyDescent="0.3">
      <c r="A153" s="26"/>
      <c r="B153" s="27"/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7"/>
      <c r="BG153" s="27"/>
    </row>
    <row r="154" spans="1:59" ht="15.75" customHeight="1" x14ac:dyDescent="0.3">
      <c r="A154" s="26"/>
      <c r="B154" s="27"/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7"/>
      <c r="BG154" s="27"/>
    </row>
    <row r="155" spans="1:59" ht="15.75" customHeight="1" x14ac:dyDescent="0.3">
      <c r="A155" s="26"/>
      <c r="B155" s="27"/>
      <c r="C155" s="27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7"/>
      <c r="BG155" s="27"/>
    </row>
    <row r="156" spans="1:59" ht="15.75" customHeight="1" x14ac:dyDescent="0.3">
      <c r="A156" s="26"/>
      <c r="B156" s="27"/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7"/>
      <c r="BG156" s="27"/>
    </row>
    <row r="157" spans="1:59" ht="15.75" customHeight="1" x14ac:dyDescent="0.3">
      <c r="A157" s="26"/>
      <c r="B157" s="27"/>
      <c r="C157" s="27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7"/>
      <c r="BG157" s="27"/>
    </row>
    <row r="158" spans="1:59" ht="15.75" customHeight="1" x14ac:dyDescent="0.3">
      <c r="A158" s="26"/>
      <c r="B158" s="27"/>
      <c r="C158" s="2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7"/>
      <c r="BG158" s="27"/>
    </row>
    <row r="159" spans="1:59" ht="15.75" customHeight="1" x14ac:dyDescent="0.3">
      <c r="A159" s="26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7"/>
      <c r="BG159" s="27"/>
    </row>
    <row r="160" spans="1:59" ht="15.75" customHeight="1" x14ac:dyDescent="0.3">
      <c r="A160" s="26"/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7"/>
      <c r="BG160" s="27"/>
    </row>
    <row r="161" spans="1:59" ht="15.75" customHeight="1" x14ac:dyDescent="0.3">
      <c r="A161" s="26"/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7"/>
      <c r="BG161" s="27"/>
    </row>
    <row r="162" spans="1:59" ht="15.75" customHeight="1" x14ac:dyDescent="0.3">
      <c r="A162" s="26"/>
      <c r="B162" s="27"/>
      <c r="C162" s="27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7"/>
      <c r="BG162" s="27"/>
    </row>
    <row r="163" spans="1:59" ht="15.75" customHeight="1" x14ac:dyDescent="0.3">
      <c r="A163" s="26"/>
      <c r="B163" s="27"/>
      <c r="C163" s="27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7"/>
      <c r="BG163" s="27"/>
    </row>
    <row r="164" spans="1:59" ht="15.75" customHeight="1" x14ac:dyDescent="0.3">
      <c r="A164" s="26"/>
      <c r="B164" s="27"/>
      <c r="C164" s="27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7"/>
      <c r="BG164" s="27"/>
    </row>
    <row r="165" spans="1:59" ht="15.75" customHeight="1" x14ac:dyDescent="0.3">
      <c r="A165" s="26"/>
      <c r="B165" s="27"/>
      <c r="C165" s="27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7"/>
      <c r="BG165" s="27"/>
    </row>
    <row r="166" spans="1:59" ht="15.75" customHeight="1" x14ac:dyDescent="0.3">
      <c r="A166" s="26"/>
      <c r="B166" s="27"/>
      <c r="C166" s="27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7"/>
      <c r="BG166" s="27"/>
    </row>
    <row r="167" spans="1:59" ht="15.75" customHeight="1" x14ac:dyDescent="0.3">
      <c r="A167" s="26"/>
      <c r="B167" s="27"/>
      <c r="C167" s="2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7"/>
      <c r="BG167" s="27"/>
    </row>
    <row r="168" spans="1:59" ht="15.75" customHeight="1" x14ac:dyDescent="0.3">
      <c r="A168" s="26"/>
      <c r="B168" s="27"/>
      <c r="C168" s="27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7"/>
      <c r="BG168" s="27"/>
    </row>
    <row r="169" spans="1:59" ht="15.75" customHeight="1" x14ac:dyDescent="0.3">
      <c r="A169" s="26"/>
      <c r="B169" s="27"/>
      <c r="C169" s="2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7"/>
      <c r="BG169" s="27"/>
    </row>
    <row r="170" spans="1:59" ht="15.75" customHeight="1" x14ac:dyDescent="0.3">
      <c r="A170" s="26"/>
      <c r="B170" s="27"/>
      <c r="C170" s="2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7"/>
      <c r="BG170" s="27"/>
    </row>
    <row r="171" spans="1:59" ht="15.75" customHeight="1" x14ac:dyDescent="0.3">
      <c r="A171" s="26"/>
      <c r="B171" s="27"/>
      <c r="C171" s="27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7"/>
      <c r="BG171" s="27"/>
    </row>
    <row r="172" spans="1:59" ht="15.75" customHeight="1" x14ac:dyDescent="0.3">
      <c r="A172" s="26"/>
      <c r="B172" s="27"/>
      <c r="C172" s="27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7"/>
      <c r="BG172" s="27"/>
    </row>
    <row r="173" spans="1:59" ht="15.75" customHeight="1" x14ac:dyDescent="0.3">
      <c r="A173" s="26"/>
      <c r="B173" s="27"/>
      <c r="C173" s="2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7"/>
      <c r="BG173" s="27"/>
    </row>
    <row r="174" spans="1:59" ht="15.75" customHeight="1" x14ac:dyDescent="0.3">
      <c r="A174" s="26"/>
      <c r="B174" s="27"/>
      <c r="C174" s="27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7"/>
      <c r="BG174" s="27"/>
    </row>
    <row r="175" spans="1:59" ht="15.75" customHeight="1" x14ac:dyDescent="0.3">
      <c r="A175" s="26"/>
      <c r="B175" s="27"/>
      <c r="C175" s="2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7"/>
      <c r="BG175" s="27"/>
    </row>
    <row r="176" spans="1:59" ht="15.75" customHeight="1" x14ac:dyDescent="0.3">
      <c r="A176" s="26"/>
      <c r="B176" s="27"/>
      <c r="C176" s="27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7"/>
      <c r="BG176" s="27"/>
    </row>
    <row r="177" spans="1:59" ht="15.75" customHeight="1" x14ac:dyDescent="0.3">
      <c r="A177" s="26"/>
      <c r="B177" s="27"/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7"/>
      <c r="BG177" s="27"/>
    </row>
    <row r="178" spans="1:59" ht="15.75" customHeight="1" x14ac:dyDescent="0.3">
      <c r="A178" s="26"/>
      <c r="B178" s="27"/>
      <c r="C178" s="27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7"/>
      <c r="BG178" s="27"/>
    </row>
    <row r="179" spans="1:59" ht="15.75" customHeight="1" x14ac:dyDescent="0.3">
      <c r="A179" s="26"/>
      <c r="B179" s="27"/>
      <c r="C179" s="27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7"/>
      <c r="BG179" s="27"/>
    </row>
    <row r="180" spans="1:59" ht="15.75" customHeight="1" x14ac:dyDescent="0.3">
      <c r="A180" s="26"/>
      <c r="B180" s="27"/>
      <c r="C180" s="27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7"/>
      <c r="BG180" s="27"/>
    </row>
    <row r="181" spans="1:59" ht="15.75" customHeight="1" x14ac:dyDescent="0.3">
      <c r="A181" s="26"/>
      <c r="B181" s="27"/>
      <c r="C181" s="27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7"/>
      <c r="BG181" s="27"/>
    </row>
    <row r="182" spans="1:59" ht="15.75" customHeight="1" x14ac:dyDescent="0.3">
      <c r="A182" s="26"/>
      <c r="B182" s="27"/>
      <c r="C182" s="27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7"/>
      <c r="BG182" s="27"/>
    </row>
    <row r="183" spans="1:59" ht="15.75" customHeight="1" x14ac:dyDescent="0.3">
      <c r="A183" s="26"/>
      <c r="B183" s="27"/>
      <c r="C183" s="27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7"/>
      <c r="BG183" s="27"/>
    </row>
    <row r="184" spans="1:59" ht="15.75" customHeight="1" x14ac:dyDescent="0.3">
      <c r="A184" s="26"/>
      <c r="B184" s="27"/>
      <c r="C184" s="27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7"/>
      <c r="BG184" s="27"/>
    </row>
    <row r="185" spans="1:59" ht="15.75" customHeight="1" x14ac:dyDescent="0.3">
      <c r="A185" s="26"/>
      <c r="B185" s="27"/>
      <c r="C185" s="2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7"/>
      <c r="BG185" s="27"/>
    </row>
    <row r="186" spans="1:59" ht="15.75" customHeight="1" x14ac:dyDescent="0.3">
      <c r="A186" s="26"/>
      <c r="B186" s="27"/>
      <c r="C186" s="27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7"/>
      <c r="BG186" s="27"/>
    </row>
    <row r="187" spans="1:59" ht="15.75" customHeight="1" x14ac:dyDescent="0.3">
      <c r="A187" s="26"/>
      <c r="B187" s="27"/>
      <c r="C187" s="2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7"/>
      <c r="BG187" s="27"/>
    </row>
    <row r="188" spans="1:59" ht="15.75" customHeight="1" x14ac:dyDescent="0.3">
      <c r="A188" s="26"/>
      <c r="B188" s="27"/>
      <c r="C188" s="2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7"/>
      <c r="BG188" s="27"/>
    </row>
    <row r="189" spans="1:59" ht="15.75" customHeight="1" x14ac:dyDescent="0.3">
      <c r="A189" s="26"/>
      <c r="B189" s="27"/>
      <c r="C189" s="27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7"/>
      <c r="BG189" s="27"/>
    </row>
    <row r="190" spans="1:59" ht="15.75" customHeight="1" x14ac:dyDescent="0.3">
      <c r="A190" s="26"/>
      <c r="B190" s="27"/>
      <c r="C190" s="27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7"/>
      <c r="BG190" s="27"/>
    </row>
    <row r="191" spans="1:59" ht="15.75" customHeight="1" x14ac:dyDescent="0.3">
      <c r="A191" s="26"/>
      <c r="B191" s="27"/>
      <c r="C191" s="27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7"/>
      <c r="BG191" s="27"/>
    </row>
    <row r="192" spans="1:59" ht="15.75" customHeight="1" x14ac:dyDescent="0.3">
      <c r="A192" s="26"/>
      <c r="B192" s="27"/>
      <c r="C192" s="27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7"/>
      <c r="BG192" s="27"/>
    </row>
    <row r="193" spans="1:59" ht="15.75" customHeight="1" x14ac:dyDescent="0.3">
      <c r="A193" s="26"/>
      <c r="B193" s="27"/>
      <c r="C193" s="27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7"/>
      <c r="BG193" s="27"/>
    </row>
    <row r="194" spans="1:59" ht="15.75" customHeight="1" x14ac:dyDescent="0.3">
      <c r="A194" s="26"/>
      <c r="B194" s="27"/>
      <c r="C194" s="27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7"/>
      <c r="BG194" s="27"/>
    </row>
    <row r="195" spans="1:59" ht="15.75" customHeight="1" x14ac:dyDescent="0.3">
      <c r="A195" s="26"/>
      <c r="B195" s="27"/>
      <c r="C195" s="27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7"/>
      <c r="BG195" s="27"/>
    </row>
    <row r="196" spans="1:59" ht="15.75" customHeight="1" x14ac:dyDescent="0.3">
      <c r="A196" s="26"/>
      <c r="B196" s="27"/>
      <c r="C196" s="27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7"/>
      <c r="BG196" s="27"/>
    </row>
    <row r="197" spans="1:59" ht="15.75" customHeight="1" x14ac:dyDescent="0.3">
      <c r="A197" s="26"/>
      <c r="B197" s="27"/>
      <c r="C197" s="2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7"/>
      <c r="BG197" s="27"/>
    </row>
    <row r="198" spans="1:59" ht="15.75" customHeight="1" x14ac:dyDescent="0.3">
      <c r="A198" s="26"/>
      <c r="B198" s="27"/>
      <c r="C198" s="27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7"/>
      <c r="BG198" s="27"/>
    </row>
    <row r="199" spans="1:59" ht="15.75" customHeight="1" x14ac:dyDescent="0.3">
      <c r="A199" s="26"/>
      <c r="B199" s="27"/>
      <c r="C199" s="27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7"/>
      <c r="BG199" s="27"/>
    </row>
    <row r="200" spans="1:59" ht="15.75" customHeight="1" x14ac:dyDescent="0.3">
      <c r="A200" s="26"/>
      <c r="B200" s="27"/>
      <c r="C200" s="27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7"/>
      <c r="BG200" s="27"/>
    </row>
    <row r="201" spans="1:59" ht="15.75" customHeight="1" x14ac:dyDescent="0.3">
      <c r="A201" s="26"/>
      <c r="B201" s="27"/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7"/>
      <c r="BG201" s="27"/>
    </row>
    <row r="202" spans="1:59" ht="15.75" customHeight="1" x14ac:dyDescent="0.3">
      <c r="A202" s="26"/>
      <c r="B202" s="27"/>
      <c r="C202" s="27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7"/>
      <c r="BG202" s="27"/>
    </row>
    <row r="203" spans="1:59" ht="15.75" customHeight="1" x14ac:dyDescent="0.3">
      <c r="A203" s="26"/>
      <c r="B203" s="27"/>
      <c r="C203" s="2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7"/>
      <c r="BG203" s="27"/>
    </row>
    <row r="204" spans="1:59" ht="15.75" customHeight="1" x14ac:dyDescent="0.3">
      <c r="A204" s="26"/>
      <c r="B204" s="27"/>
      <c r="C204" s="27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7"/>
      <c r="BG204" s="27"/>
    </row>
    <row r="205" spans="1:59" ht="15.75" customHeight="1" x14ac:dyDescent="0.3">
      <c r="A205" s="26"/>
      <c r="B205" s="27"/>
      <c r="C205" s="2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7"/>
      <c r="BG205" s="27"/>
    </row>
    <row r="206" spans="1:59" ht="15.75" customHeight="1" x14ac:dyDescent="0.3">
      <c r="A206" s="26"/>
      <c r="B206" s="27"/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7"/>
      <c r="BG206" s="27"/>
    </row>
    <row r="207" spans="1:59" ht="15.75" customHeight="1" x14ac:dyDescent="0.3">
      <c r="A207" s="26"/>
      <c r="B207" s="27"/>
      <c r="C207" s="2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7"/>
      <c r="BG207" s="27"/>
    </row>
    <row r="208" spans="1:59" ht="15.75" customHeight="1" x14ac:dyDescent="0.3">
      <c r="A208" s="26"/>
      <c r="B208" s="27"/>
      <c r="C208" s="2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7"/>
      <c r="BG208" s="27"/>
    </row>
    <row r="209" spans="1:59" ht="15.75" customHeight="1" x14ac:dyDescent="0.3">
      <c r="A209" s="26"/>
      <c r="B209" s="27"/>
      <c r="C209" s="2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7"/>
      <c r="BG209" s="27"/>
    </row>
    <row r="210" spans="1:59" ht="15.75" customHeight="1" x14ac:dyDescent="0.3">
      <c r="A210" s="26"/>
      <c r="B210" s="27"/>
      <c r="C210" s="27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7"/>
      <c r="BG210" s="27"/>
    </row>
    <row r="211" spans="1:59" ht="15.75" customHeight="1" x14ac:dyDescent="0.3">
      <c r="A211" s="26"/>
      <c r="B211" s="27"/>
      <c r="C211" s="27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7"/>
      <c r="BG211" s="27"/>
    </row>
    <row r="212" spans="1:59" ht="15.75" customHeight="1" x14ac:dyDescent="0.3">
      <c r="A212" s="26"/>
      <c r="B212" s="27"/>
      <c r="C212" s="27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7"/>
      <c r="BG212" s="27"/>
    </row>
    <row r="213" spans="1:59" ht="15.75" customHeight="1" x14ac:dyDescent="0.3">
      <c r="A213" s="26"/>
      <c r="B213" s="27"/>
      <c r="C213" s="27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7"/>
      <c r="BG213" s="27"/>
    </row>
    <row r="214" spans="1:59" ht="15.75" customHeight="1" x14ac:dyDescent="0.3">
      <c r="A214" s="26"/>
      <c r="B214" s="27"/>
      <c r="C214" s="27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7"/>
      <c r="BG214" s="27"/>
    </row>
    <row r="215" spans="1:59" ht="15.75" customHeight="1" x14ac:dyDescent="0.3">
      <c r="A215" s="26"/>
      <c r="B215" s="27"/>
      <c r="C215" s="27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7"/>
      <c r="BG215" s="27"/>
    </row>
    <row r="216" spans="1:59" ht="15.75" customHeight="1" x14ac:dyDescent="0.3">
      <c r="A216" s="26"/>
      <c r="B216" s="27"/>
      <c r="C216" s="27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7"/>
      <c r="BG216" s="27"/>
    </row>
    <row r="217" spans="1:59" ht="15.75" customHeight="1" x14ac:dyDescent="0.3">
      <c r="A217" s="26"/>
      <c r="B217" s="27"/>
      <c r="C217" s="27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7"/>
      <c r="BG217" s="27"/>
    </row>
    <row r="218" spans="1:59" ht="15.75" customHeight="1" x14ac:dyDescent="0.3">
      <c r="A218" s="26"/>
      <c r="B218" s="27"/>
      <c r="C218" s="27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7"/>
      <c r="BG218" s="27"/>
    </row>
    <row r="219" spans="1:59" ht="15.75" customHeight="1" x14ac:dyDescent="0.3">
      <c r="A219" s="26"/>
      <c r="B219" s="27"/>
      <c r="C219" s="27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7"/>
      <c r="BG219" s="27"/>
    </row>
    <row r="220" spans="1:59" ht="15.75" customHeight="1" x14ac:dyDescent="0.3">
      <c r="A220" s="26"/>
      <c r="B220" s="27"/>
      <c r="C220" s="27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7"/>
      <c r="BG220" s="27"/>
    </row>
    <row r="221" spans="1:59" ht="15.75" customHeight="1" x14ac:dyDescent="0.3">
      <c r="A221" s="26"/>
      <c r="B221" s="27"/>
      <c r="C221" s="2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7"/>
      <c r="BG221" s="27"/>
    </row>
    <row r="222" spans="1:59" ht="15.75" customHeight="1" x14ac:dyDescent="0.3">
      <c r="A222" s="26"/>
      <c r="B222" s="27"/>
      <c r="C222" s="2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7"/>
      <c r="BG222" s="27"/>
    </row>
    <row r="223" spans="1:59" ht="15.75" customHeight="1" x14ac:dyDescent="0.3">
      <c r="A223" s="26"/>
      <c r="B223" s="27"/>
      <c r="C223" s="2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7"/>
      <c r="BG223" s="27"/>
    </row>
    <row r="224" spans="1:59" ht="15.75" customHeight="1" x14ac:dyDescent="0.3">
      <c r="A224" s="26"/>
      <c r="B224" s="27"/>
      <c r="C224" s="2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7"/>
      <c r="BG224" s="27"/>
    </row>
    <row r="225" spans="1:59" ht="15.75" customHeight="1" x14ac:dyDescent="0.3">
      <c r="A225" s="26"/>
      <c r="B225" s="27"/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7"/>
      <c r="BG225" s="27"/>
    </row>
    <row r="226" spans="1:59" ht="15.75" customHeight="1" x14ac:dyDescent="0.3">
      <c r="A226" s="26"/>
      <c r="B226" s="27"/>
      <c r="C226" s="2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7"/>
      <c r="BG226" s="27"/>
    </row>
    <row r="227" spans="1:59" ht="15.75" customHeight="1" x14ac:dyDescent="0.3">
      <c r="A227" s="26"/>
      <c r="B227" s="27"/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7"/>
      <c r="BG227" s="27"/>
    </row>
    <row r="228" spans="1:59" ht="15.75" customHeight="1" x14ac:dyDescent="0.3">
      <c r="A228" s="26"/>
      <c r="B228" s="27"/>
      <c r="C228" s="2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7"/>
      <c r="BG228" s="27"/>
    </row>
    <row r="229" spans="1:59" ht="15.75" customHeight="1" x14ac:dyDescent="0.3">
      <c r="A229" s="26"/>
      <c r="B229" s="27"/>
      <c r="C229" s="2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7"/>
      <c r="BG229" s="27"/>
    </row>
    <row r="230" spans="1:59" ht="15.75" customHeight="1" x14ac:dyDescent="0.3">
      <c r="A230" s="26"/>
      <c r="B230" s="27"/>
      <c r="C230" s="27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7"/>
      <c r="BG230" s="27"/>
    </row>
    <row r="231" spans="1:59" ht="15.75" customHeight="1" x14ac:dyDescent="0.3">
      <c r="A231" s="26"/>
      <c r="B231" s="27"/>
      <c r="C231" s="27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7"/>
      <c r="BG231" s="27"/>
    </row>
    <row r="232" spans="1:59" ht="15.75" customHeight="1" x14ac:dyDescent="0.3">
      <c r="A232" s="26"/>
      <c r="B232" s="27"/>
      <c r="C232" s="27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7"/>
      <c r="BG232" s="27"/>
    </row>
    <row r="233" spans="1:59" ht="15.75" customHeight="1" x14ac:dyDescent="0.3">
      <c r="A233" s="26"/>
      <c r="B233" s="27"/>
      <c r="C233" s="27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7"/>
      <c r="BG233" s="27"/>
    </row>
    <row r="234" spans="1:59" ht="15.75" customHeight="1" x14ac:dyDescent="0.3">
      <c r="A234" s="26"/>
      <c r="B234" s="27"/>
      <c r="C234" s="27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7"/>
      <c r="BG234" s="27"/>
    </row>
    <row r="235" spans="1:59" ht="15.75" customHeight="1" x14ac:dyDescent="0.3">
      <c r="A235" s="26"/>
      <c r="B235" s="27"/>
      <c r="C235" s="27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7"/>
      <c r="BG235" s="27"/>
    </row>
    <row r="236" spans="1:59" ht="15.75" customHeight="1" x14ac:dyDescent="0.3">
      <c r="A236" s="26"/>
      <c r="B236" s="27"/>
      <c r="C236" s="27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7"/>
      <c r="BG236" s="27"/>
    </row>
    <row r="237" spans="1:59" ht="15.75" customHeight="1" x14ac:dyDescent="0.3">
      <c r="A237" s="26"/>
      <c r="B237" s="27"/>
      <c r="C237" s="27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7"/>
      <c r="BG237" s="27"/>
    </row>
    <row r="238" spans="1:59" ht="15.75" customHeight="1" x14ac:dyDescent="0.3">
      <c r="A238" s="26"/>
      <c r="B238" s="27"/>
      <c r="C238" s="27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7"/>
      <c r="BG238" s="27"/>
    </row>
    <row r="239" spans="1:59" ht="15.75" customHeight="1" x14ac:dyDescent="0.3">
      <c r="A239" s="26"/>
      <c r="B239" s="27"/>
      <c r="C239" s="2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7"/>
      <c r="BG239" s="27"/>
    </row>
    <row r="240" spans="1:59" ht="15.75" customHeight="1" x14ac:dyDescent="0.3">
      <c r="A240" s="26"/>
      <c r="B240" s="27"/>
      <c r="C240" s="27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7"/>
      <c r="BG240" s="27"/>
    </row>
    <row r="241" spans="1:59" ht="15.75" customHeight="1" x14ac:dyDescent="0.3">
      <c r="A241" s="26"/>
      <c r="B241" s="27"/>
      <c r="C241" s="27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7"/>
      <c r="BG241" s="27"/>
    </row>
    <row r="242" spans="1:59" ht="15.75" customHeight="1" x14ac:dyDescent="0.3">
      <c r="A242" s="26"/>
      <c r="B242" s="27"/>
      <c r="C242" s="27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7"/>
      <c r="BG242" s="27"/>
    </row>
    <row r="243" spans="1:59" ht="15.75" customHeight="1" x14ac:dyDescent="0.3">
      <c r="A243" s="26"/>
      <c r="B243" s="27"/>
      <c r="C243" s="27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7"/>
      <c r="BG243" s="27"/>
    </row>
    <row r="244" spans="1:59" ht="15.75" customHeight="1" x14ac:dyDescent="0.3">
      <c r="A244" s="26"/>
      <c r="B244" s="27"/>
      <c r="C244" s="27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7"/>
      <c r="BG244" s="27"/>
    </row>
    <row r="245" spans="1:59" ht="15.75" customHeight="1" x14ac:dyDescent="0.3">
      <c r="A245" s="26"/>
      <c r="B245" s="27"/>
      <c r="C245" s="27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7"/>
      <c r="BG245" s="27"/>
    </row>
    <row r="246" spans="1:59" ht="15.75" customHeight="1" x14ac:dyDescent="0.3">
      <c r="A246" s="26"/>
      <c r="B246" s="27"/>
      <c r="C246" s="27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7"/>
      <c r="BG246" s="27"/>
    </row>
    <row r="247" spans="1:59" ht="15.75" customHeight="1" x14ac:dyDescent="0.3">
      <c r="A247" s="26"/>
      <c r="B247" s="27"/>
      <c r="C247" s="27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7"/>
      <c r="BG247" s="27"/>
    </row>
    <row r="248" spans="1:59" ht="15.75" customHeight="1" x14ac:dyDescent="0.3">
      <c r="A248" s="26"/>
      <c r="B248" s="27"/>
      <c r="C248" s="27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7"/>
      <c r="BG248" s="27"/>
    </row>
    <row r="249" spans="1:59" ht="15.75" customHeight="1" x14ac:dyDescent="0.3">
      <c r="A249" s="26"/>
      <c r="B249" s="27"/>
      <c r="C249" s="27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7"/>
      <c r="BG249" s="27"/>
    </row>
    <row r="250" spans="1:59" ht="15.75" customHeight="1" x14ac:dyDescent="0.3">
      <c r="A250" s="26"/>
      <c r="B250" s="27"/>
      <c r="C250" s="27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7"/>
      <c r="BG250" s="27"/>
    </row>
    <row r="251" spans="1:59" ht="15.75" customHeight="1" x14ac:dyDescent="0.3">
      <c r="A251" s="26"/>
      <c r="B251" s="27"/>
      <c r="C251" s="27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7"/>
      <c r="BG251" s="27"/>
    </row>
    <row r="252" spans="1:59" ht="15.75" customHeight="1" x14ac:dyDescent="0.3">
      <c r="A252" s="26"/>
      <c r="B252" s="27"/>
      <c r="C252" s="27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7"/>
      <c r="BG252" s="27"/>
    </row>
    <row r="253" spans="1:59" ht="15.75" customHeight="1" x14ac:dyDescent="0.3">
      <c r="A253" s="26"/>
      <c r="B253" s="27"/>
      <c r="C253" s="27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7"/>
      <c r="BG253" s="27"/>
    </row>
    <row r="254" spans="1:59" ht="15.75" customHeight="1" x14ac:dyDescent="0.3">
      <c r="A254" s="26"/>
      <c r="B254" s="27"/>
      <c r="C254" s="27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7"/>
      <c r="BG254" s="27"/>
    </row>
    <row r="255" spans="1:59" ht="15.75" customHeight="1" x14ac:dyDescent="0.3">
      <c r="A255" s="26"/>
      <c r="B255" s="27"/>
      <c r="C255" s="27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7"/>
      <c r="BG255" s="27"/>
    </row>
    <row r="256" spans="1:59" ht="15.75" customHeight="1" x14ac:dyDescent="0.3">
      <c r="A256" s="26"/>
      <c r="B256" s="27"/>
      <c r="C256" s="27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7"/>
      <c r="BG256" s="27"/>
    </row>
    <row r="257" spans="1:59" ht="15.75" customHeight="1" x14ac:dyDescent="0.3">
      <c r="A257" s="26"/>
      <c r="B257" s="27"/>
      <c r="C257" s="2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7"/>
      <c r="BG257" s="27"/>
    </row>
    <row r="258" spans="1:59" ht="15.75" customHeight="1" x14ac:dyDescent="0.3">
      <c r="A258" s="26"/>
      <c r="B258" s="27"/>
      <c r="C258" s="27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7"/>
      <c r="BG258" s="27"/>
    </row>
    <row r="259" spans="1:59" ht="15.75" customHeight="1" x14ac:dyDescent="0.3">
      <c r="A259" s="26"/>
      <c r="B259" s="27"/>
      <c r="C259" s="27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7"/>
      <c r="BG259" s="27"/>
    </row>
    <row r="260" spans="1:59" ht="15.75" customHeight="1" x14ac:dyDescent="0.3">
      <c r="A260" s="26"/>
      <c r="B260" s="27"/>
      <c r="C260" s="27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7"/>
      <c r="BG260" s="27"/>
    </row>
    <row r="261" spans="1:59" ht="15.75" customHeight="1" x14ac:dyDescent="0.3">
      <c r="A261" s="26"/>
      <c r="B261" s="27"/>
      <c r="C261" s="27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7"/>
      <c r="BG261" s="27"/>
    </row>
    <row r="262" spans="1:59" ht="15.75" customHeight="1" x14ac:dyDescent="0.3">
      <c r="A262" s="26"/>
      <c r="B262" s="27"/>
      <c r="C262" s="27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7"/>
      <c r="BG262" s="27"/>
    </row>
    <row r="263" spans="1:59" ht="15.75" customHeight="1" x14ac:dyDescent="0.3">
      <c r="A263" s="26"/>
      <c r="B263" s="27"/>
      <c r="C263" s="27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7"/>
      <c r="BG263" s="27"/>
    </row>
    <row r="264" spans="1:59" ht="15.75" customHeight="1" x14ac:dyDescent="0.3">
      <c r="A264" s="26"/>
      <c r="B264" s="27"/>
      <c r="C264" s="27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7"/>
      <c r="BG264" s="27"/>
    </row>
    <row r="265" spans="1:59" ht="15.75" customHeight="1" x14ac:dyDescent="0.3">
      <c r="A265" s="26"/>
      <c r="B265" s="27"/>
      <c r="C265" s="27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7"/>
      <c r="BG265" s="27"/>
    </row>
    <row r="266" spans="1:59" ht="15.75" customHeight="1" x14ac:dyDescent="0.3">
      <c r="A266" s="26"/>
      <c r="B266" s="27"/>
      <c r="C266" s="27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7"/>
      <c r="BG266" s="27"/>
    </row>
    <row r="267" spans="1:59" ht="15.75" customHeight="1" x14ac:dyDescent="0.3">
      <c r="A267" s="26"/>
      <c r="B267" s="27"/>
      <c r="C267" s="27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7"/>
      <c r="BG267" s="27"/>
    </row>
    <row r="268" spans="1:59" ht="15.75" customHeight="1" x14ac:dyDescent="0.3">
      <c r="A268" s="26"/>
      <c r="B268" s="27"/>
      <c r="C268" s="27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7"/>
      <c r="BG268" s="27"/>
    </row>
    <row r="269" spans="1:59" ht="15.75" customHeight="1" x14ac:dyDescent="0.3">
      <c r="A269" s="26"/>
      <c r="B269" s="27"/>
      <c r="C269" s="27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7"/>
      <c r="BG269" s="27"/>
    </row>
    <row r="270" spans="1:59" ht="15.75" customHeight="1" x14ac:dyDescent="0.3">
      <c r="A270" s="26"/>
      <c r="B270" s="27"/>
      <c r="C270" s="27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7"/>
      <c r="BG270" s="27"/>
    </row>
    <row r="271" spans="1:59" ht="15.75" customHeight="1" x14ac:dyDescent="0.3">
      <c r="A271" s="26"/>
      <c r="B271" s="27"/>
      <c r="C271" s="27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7"/>
      <c r="BG271" s="27"/>
    </row>
    <row r="272" spans="1:59" ht="15.75" customHeight="1" x14ac:dyDescent="0.3">
      <c r="A272" s="26"/>
      <c r="B272" s="27"/>
      <c r="C272" s="27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7"/>
      <c r="BG272" s="27"/>
    </row>
    <row r="273" spans="1:59" ht="15.75" customHeight="1" x14ac:dyDescent="0.3">
      <c r="A273" s="26"/>
      <c r="B273" s="27"/>
      <c r="C273" s="27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7"/>
      <c r="BG273" s="27"/>
    </row>
    <row r="274" spans="1:59" ht="15.75" customHeight="1" x14ac:dyDescent="0.3">
      <c r="A274" s="26"/>
      <c r="B274" s="27"/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7"/>
      <c r="BG274" s="27"/>
    </row>
    <row r="275" spans="1:59" ht="15.75" customHeight="1" x14ac:dyDescent="0.3">
      <c r="A275" s="26"/>
      <c r="B275" s="27"/>
      <c r="C275" s="27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7"/>
      <c r="BG275" s="27"/>
    </row>
    <row r="276" spans="1:59" ht="15.75" customHeight="1" x14ac:dyDescent="0.3">
      <c r="A276" s="26"/>
      <c r="B276" s="27"/>
      <c r="C276" s="27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7"/>
      <c r="BG276" s="27"/>
    </row>
    <row r="277" spans="1:59" ht="15.75" customHeight="1" x14ac:dyDescent="0.3">
      <c r="A277" s="26"/>
      <c r="B277" s="27"/>
      <c r="C277" s="27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7"/>
      <c r="BG277" s="27"/>
    </row>
    <row r="278" spans="1:59" ht="15.75" customHeight="1" x14ac:dyDescent="0.3">
      <c r="A278" s="26"/>
      <c r="B278" s="27"/>
      <c r="C278" s="27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7"/>
      <c r="BG278" s="27"/>
    </row>
    <row r="279" spans="1:59" ht="15.75" customHeight="1" x14ac:dyDescent="0.3">
      <c r="A279" s="26"/>
      <c r="B279" s="27"/>
      <c r="C279" s="27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7"/>
      <c r="BG279" s="27"/>
    </row>
    <row r="280" spans="1:59" ht="15.75" customHeight="1" x14ac:dyDescent="0.3">
      <c r="A280" s="26"/>
      <c r="B280" s="27"/>
      <c r="C280" s="27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7"/>
      <c r="BG280" s="27"/>
    </row>
    <row r="281" spans="1:59" ht="15.75" customHeight="1" x14ac:dyDescent="0.3">
      <c r="A281" s="26"/>
      <c r="B281" s="27"/>
      <c r="C281" s="27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7"/>
      <c r="BG281" s="27"/>
    </row>
    <row r="282" spans="1:59" ht="15.75" customHeight="1" x14ac:dyDescent="0.3">
      <c r="A282" s="26"/>
      <c r="B282" s="27"/>
      <c r="C282" s="27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7"/>
      <c r="BG282" s="27"/>
    </row>
    <row r="283" spans="1:59" ht="15.75" customHeight="1" x14ac:dyDescent="0.3">
      <c r="A283" s="26"/>
      <c r="B283" s="27"/>
      <c r="C283" s="27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7"/>
      <c r="BG283" s="27"/>
    </row>
    <row r="284" spans="1:59" ht="15.75" customHeight="1" x14ac:dyDescent="0.3">
      <c r="A284" s="26"/>
      <c r="B284" s="27"/>
      <c r="C284" s="27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7"/>
      <c r="BG284" s="27"/>
    </row>
    <row r="285" spans="1:59" ht="15.75" customHeight="1" x14ac:dyDescent="0.3">
      <c r="A285" s="26"/>
      <c r="B285" s="27"/>
      <c r="C285" s="27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7"/>
      <c r="BG285" s="27"/>
    </row>
    <row r="286" spans="1:59" ht="15.75" customHeight="1" x14ac:dyDescent="0.3">
      <c r="A286" s="26"/>
      <c r="B286" s="27"/>
      <c r="C286" s="27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7"/>
      <c r="BG286" s="27"/>
    </row>
    <row r="287" spans="1:59" ht="15.75" customHeight="1" x14ac:dyDescent="0.3">
      <c r="A287" s="26"/>
      <c r="B287" s="27"/>
      <c r="C287" s="27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7"/>
      <c r="BG287" s="27"/>
    </row>
    <row r="288" spans="1:59" ht="15.75" customHeight="1" x14ac:dyDescent="0.3">
      <c r="A288" s="26"/>
      <c r="B288" s="27"/>
      <c r="C288" s="27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7"/>
      <c r="BG288" s="27"/>
    </row>
    <row r="289" spans="1:59" ht="15.75" customHeight="1" x14ac:dyDescent="0.3">
      <c r="A289" s="26"/>
      <c r="B289" s="27"/>
      <c r="C289" s="27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7"/>
      <c r="BG289" s="27"/>
    </row>
    <row r="290" spans="1:59" ht="15.75" customHeight="1" x14ac:dyDescent="0.3">
      <c r="A290" s="26"/>
      <c r="B290" s="27"/>
      <c r="C290" s="27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7"/>
      <c r="BG290" s="27"/>
    </row>
    <row r="291" spans="1:59" ht="15.75" customHeight="1" x14ac:dyDescent="0.3">
      <c r="A291" s="26"/>
      <c r="B291" s="27"/>
      <c r="C291" s="27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7"/>
      <c r="BG291" s="27"/>
    </row>
    <row r="292" spans="1:59" ht="15.75" customHeight="1" x14ac:dyDescent="0.3">
      <c r="A292" s="26"/>
      <c r="B292" s="27"/>
      <c r="C292" s="27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7"/>
      <c r="BG292" s="27"/>
    </row>
    <row r="293" spans="1:59" ht="15.75" customHeight="1" x14ac:dyDescent="0.3">
      <c r="A293" s="26"/>
      <c r="B293" s="27"/>
      <c r="C293" s="2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7"/>
      <c r="BG293" s="27"/>
    </row>
    <row r="294" spans="1:59" ht="15.75" customHeight="1" x14ac:dyDescent="0.3">
      <c r="A294" s="26"/>
      <c r="B294" s="27"/>
      <c r="C294" s="27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7"/>
      <c r="BG294" s="27"/>
    </row>
    <row r="295" spans="1:59" ht="15.75" customHeight="1" x14ac:dyDescent="0.3">
      <c r="A295" s="26"/>
      <c r="B295" s="27"/>
      <c r="C295" s="27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7"/>
      <c r="BG295" s="27"/>
    </row>
    <row r="296" spans="1:59" ht="15.75" customHeight="1" x14ac:dyDescent="0.3">
      <c r="A296" s="26"/>
      <c r="B296" s="27"/>
      <c r="C296" s="27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7"/>
      <c r="BG296" s="27"/>
    </row>
    <row r="297" spans="1:59" ht="15.75" customHeight="1" x14ac:dyDescent="0.3">
      <c r="A297" s="26"/>
      <c r="B297" s="27"/>
      <c r="C297" s="27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7"/>
      <c r="BG297" s="27"/>
    </row>
    <row r="298" spans="1:59" ht="15.75" customHeight="1" x14ac:dyDescent="0.3">
      <c r="A298" s="26"/>
      <c r="B298" s="27"/>
      <c r="C298" s="27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7"/>
      <c r="BG298" s="27"/>
    </row>
    <row r="299" spans="1:59" ht="15.75" customHeight="1" x14ac:dyDescent="0.3">
      <c r="A299" s="26"/>
      <c r="B299" s="27"/>
      <c r="C299" s="27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7"/>
      <c r="BG299" s="27"/>
    </row>
    <row r="300" spans="1:59" ht="15.75" customHeight="1" x14ac:dyDescent="0.3">
      <c r="A300" s="26"/>
      <c r="B300" s="27"/>
      <c r="C300" s="27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7"/>
      <c r="BG300" s="27"/>
    </row>
    <row r="301" spans="1:59" ht="15.75" customHeight="1" x14ac:dyDescent="0.3">
      <c r="A301" s="26"/>
      <c r="B301" s="27"/>
      <c r="C301" s="27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7"/>
      <c r="BG301" s="27"/>
    </row>
    <row r="302" spans="1:59" ht="15.75" customHeight="1" x14ac:dyDescent="0.3">
      <c r="A302" s="26"/>
      <c r="B302" s="27"/>
      <c r="C302" s="27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7"/>
      <c r="BG302" s="27"/>
    </row>
    <row r="303" spans="1:59" ht="15.75" customHeight="1" x14ac:dyDescent="0.3">
      <c r="A303" s="26"/>
      <c r="B303" s="27"/>
      <c r="C303" s="27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7"/>
      <c r="BG303" s="27"/>
    </row>
    <row r="304" spans="1:59" ht="15.75" customHeight="1" x14ac:dyDescent="0.3">
      <c r="A304" s="26"/>
      <c r="B304" s="27"/>
      <c r="C304" s="27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7"/>
      <c r="BG304" s="27"/>
    </row>
    <row r="305" spans="1:59" ht="15.75" customHeight="1" x14ac:dyDescent="0.3">
      <c r="A305" s="26"/>
      <c r="B305" s="27"/>
      <c r="C305" s="27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7"/>
      <c r="BG305" s="27"/>
    </row>
    <row r="306" spans="1:59" ht="15.75" customHeight="1" x14ac:dyDescent="0.3">
      <c r="A306" s="26"/>
      <c r="B306" s="27"/>
      <c r="C306" s="27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7"/>
      <c r="BG306" s="27"/>
    </row>
    <row r="307" spans="1:59" ht="15.75" customHeight="1" x14ac:dyDescent="0.3">
      <c r="A307" s="26"/>
      <c r="B307" s="27"/>
      <c r="C307" s="27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7"/>
      <c r="BG307" s="27"/>
    </row>
    <row r="308" spans="1:59" ht="15.75" customHeight="1" x14ac:dyDescent="0.3">
      <c r="A308" s="26"/>
      <c r="B308" s="27"/>
      <c r="C308" s="27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7"/>
      <c r="BG308" s="27"/>
    </row>
    <row r="309" spans="1:59" ht="15.75" customHeight="1" x14ac:dyDescent="0.3">
      <c r="A309" s="26"/>
      <c r="B309" s="27"/>
      <c r="C309" s="27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7"/>
      <c r="BG309" s="27"/>
    </row>
    <row r="310" spans="1:59" ht="15.75" customHeight="1" x14ac:dyDescent="0.3">
      <c r="A310" s="26"/>
      <c r="B310" s="27"/>
      <c r="C310" s="27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7"/>
      <c r="BG310" s="27"/>
    </row>
    <row r="311" spans="1:59" ht="15.75" customHeight="1" x14ac:dyDescent="0.3">
      <c r="A311" s="26"/>
      <c r="B311" s="27"/>
      <c r="C311" s="2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7"/>
      <c r="BG311" s="27"/>
    </row>
    <row r="312" spans="1:59" ht="15.75" customHeight="1" x14ac:dyDescent="0.3">
      <c r="A312" s="26"/>
      <c r="B312" s="27"/>
      <c r="C312" s="27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7"/>
      <c r="BG312" s="27"/>
    </row>
    <row r="313" spans="1:59" ht="15.75" customHeight="1" x14ac:dyDescent="0.3">
      <c r="A313" s="26"/>
      <c r="B313" s="27"/>
      <c r="C313" s="27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7"/>
      <c r="BG313" s="27"/>
    </row>
    <row r="314" spans="1:59" ht="15.75" customHeight="1" x14ac:dyDescent="0.3">
      <c r="A314" s="26"/>
      <c r="B314" s="27"/>
      <c r="C314" s="27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7"/>
      <c r="BG314" s="27"/>
    </row>
    <row r="315" spans="1:59" ht="15.75" customHeight="1" x14ac:dyDescent="0.3">
      <c r="A315" s="26"/>
      <c r="B315" s="27"/>
      <c r="C315" s="27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7"/>
      <c r="BG315" s="27"/>
    </row>
    <row r="316" spans="1:59" ht="15.75" customHeight="1" x14ac:dyDescent="0.3">
      <c r="A316" s="26"/>
      <c r="B316" s="27"/>
      <c r="C316" s="27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7"/>
      <c r="BG316" s="27"/>
    </row>
    <row r="317" spans="1:59" ht="15.75" customHeight="1" x14ac:dyDescent="0.3">
      <c r="A317" s="26"/>
      <c r="B317" s="27"/>
      <c r="C317" s="27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7"/>
      <c r="BG317" s="27"/>
    </row>
    <row r="318" spans="1:59" ht="15.75" customHeight="1" x14ac:dyDescent="0.3">
      <c r="A318" s="26"/>
      <c r="B318" s="27"/>
      <c r="C318" s="27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7"/>
      <c r="BG318" s="27"/>
    </row>
    <row r="319" spans="1:59" ht="15.75" customHeight="1" x14ac:dyDescent="0.3">
      <c r="A319" s="26"/>
      <c r="B319" s="27"/>
      <c r="C319" s="27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7"/>
      <c r="BG319" s="27"/>
    </row>
    <row r="320" spans="1:59" ht="15.75" customHeight="1" x14ac:dyDescent="0.3">
      <c r="A320" s="26"/>
      <c r="B320" s="27"/>
      <c r="C320" s="27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7"/>
      <c r="BG320" s="27"/>
    </row>
    <row r="321" spans="1:59" ht="15.75" customHeight="1" x14ac:dyDescent="0.3">
      <c r="A321" s="26"/>
      <c r="B321" s="27"/>
      <c r="C321" s="27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7"/>
      <c r="BG321" s="27"/>
    </row>
    <row r="322" spans="1:59" ht="15.75" customHeight="1" x14ac:dyDescent="0.3">
      <c r="A322" s="26"/>
      <c r="B322" s="27"/>
      <c r="C322" s="27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7"/>
      <c r="BG322" s="27"/>
    </row>
    <row r="323" spans="1:59" ht="15.75" customHeight="1" x14ac:dyDescent="0.3">
      <c r="A323" s="26"/>
      <c r="B323" s="27"/>
      <c r="C323" s="27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7"/>
      <c r="BG323" s="27"/>
    </row>
    <row r="324" spans="1:59" ht="15.75" customHeight="1" x14ac:dyDescent="0.3">
      <c r="A324" s="26"/>
      <c r="B324" s="27"/>
      <c r="C324" s="27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7"/>
      <c r="BG324" s="27"/>
    </row>
    <row r="325" spans="1:59" ht="15.75" customHeight="1" x14ac:dyDescent="0.3">
      <c r="A325" s="26"/>
      <c r="B325" s="27"/>
      <c r="C325" s="27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7"/>
      <c r="BG325" s="27"/>
    </row>
    <row r="326" spans="1:59" ht="15.75" customHeight="1" x14ac:dyDescent="0.3">
      <c r="A326" s="26"/>
      <c r="B326" s="27"/>
      <c r="C326" s="27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7"/>
      <c r="BG326" s="27"/>
    </row>
    <row r="327" spans="1:59" ht="15.75" customHeight="1" x14ac:dyDescent="0.3">
      <c r="A327" s="26"/>
      <c r="B327" s="27"/>
      <c r="C327" s="27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7"/>
      <c r="BG327" s="27"/>
    </row>
    <row r="328" spans="1:59" ht="15.75" customHeight="1" x14ac:dyDescent="0.3">
      <c r="A328" s="26"/>
      <c r="B328" s="27"/>
      <c r="C328" s="27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7"/>
      <c r="BG328" s="27"/>
    </row>
    <row r="329" spans="1:59" ht="15.75" customHeight="1" x14ac:dyDescent="0.3">
      <c r="A329" s="26"/>
      <c r="B329" s="27"/>
      <c r="C329" s="2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7"/>
      <c r="BG329" s="27"/>
    </row>
    <row r="330" spans="1:59" ht="15.75" customHeight="1" x14ac:dyDescent="0.3">
      <c r="A330" s="26"/>
      <c r="B330" s="27"/>
      <c r="C330" s="27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7"/>
      <c r="BG330" s="27"/>
    </row>
    <row r="331" spans="1:59" ht="15.75" customHeight="1" x14ac:dyDescent="0.3">
      <c r="A331" s="26"/>
      <c r="B331" s="27"/>
      <c r="C331" s="27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7"/>
      <c r="BG331" s="27"/>
    </row>
    <row r="332" spans="1:59" ht="15.75" customHeight="1" x14ac:dyDescent="0.3">
      <c r="A332" s="26"/>
      <c r="B332" s="27"/>
      <c r="C332" s="27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7"/>
      <c r="BG332" s="27"/>
    </row>
    <row r="333" spans="1:59" ht="15.75" customHeight="1" x14ac:dyDescent="0.3">
      <c r="A333" s="26"/>
      <c r="B333" s="27"/>
      <c r="C333" s="27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7"/>
      <c r="BG333" s="27"/>
    </row>
    <row r="334" spans="1:59" ht="15.75" customHeight="1" x14ac:dyDescent="0.3">
      <c r="A334" s="26"/>
      <c r="B334" s="27"/>
      <c r="C334" s="27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7"/>
      <c r="BG334" s="27"/>
    </row>
    <row r="335" spans="1:59" ht="15.75" customHeight="1" x14ac:dyDescent="0.3">
      <c r="A335" s="26"/>
      <c r="B335" s="27"/>
      <c r="C335" s="27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7"/>
      <c r="BG335" s="27"/>
    </row>
    <row r="336" spans="1:59" ht="15.75" customHeight="1" x14ac:dyDescent="0.3">
      <c r="A336" s="26"/>
      <c r="B336" s="27"/>
      <c r="C336" s="27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7"/>
      <c r="BG336" s="27"/>
    </row>
    <row r="337" spans="1:59" ht="15.75" customHeight="1" x14ac:dyDescent="0.3">
      <c r="A337" s="26"/>
      <c r="B337" s="27"/>
      <c r="C337" s="27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7"/>
      <c r="BG337" s="27"/>
    </row>
    <row r="338" spans="1:59" ht="15.75" customHeight="1" x14ac:dyDescent="0.3">
      <c r="A338" s="26"/>
      <c r="B338" s="27"/>
      <c r="C338" s="27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7"/>
      <c r="BG338" s="27"/>
    </row>
    <row r="339" spans="1:59" ht="15.75" customHeight="1" x14ac:dyDescent="0.3">
      <c r="A339" s="26"/>
      <c r="B339" s="27"/>
      <c r="C339" s="27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7"/>
      <c r="BG339" s="27"/>
    </row>
    <row r="340" spans="1:59" ht="15.75" customHeight="1" x14ac:dyDescent="0.3">
      <c r="A340" s="26"/>
      <c r="B340" s="27"/>
      <c r="C340" s="27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7"/>
      <c r="BG340" s="27"/>
    </row>
    <row r="341" spans="1:59" ht="15.75" customHeight="1" x14ac:dyDescent="0.3">
      <c r="A341" s="26"/>
      <c r="B341" s="27"/>
      <c r="C341" s="27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7"/>
      <c r="BG341" s="27"/>
    </row>
    <row r="342" spans="1:59" ht="15.75" customHeight="1" x14ac:dyDescent="0.3">
      <c r="A342" s="26"/>
      <c r="B342" s="27"/>
      <c r="C342" s="27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7"/>
      <c r="BG342" s="27"/>
    </row>
    <row r="343" spans="1:59" ht="15.75" customHeight="1" x14ac:dyDescent="0.3">
      <c r="A343" s="26"/>
      <c r="B343" s="27"/>
      <c r="C343" s="27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7"/>
      <c r="BG343" s="27"/>
    </row>
    <row r="344" spans="1:59" ht="15.75" customHeight="1" x14ac:dyDescent="0.3">
      <c r="A344" s="26"/>
      <c r="B344" s="27"/>
      <c r="C344" s="27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7"/>
      <c r="BG344" s="27"/>
    </row>
    <row r="345" spans="1:59" ht="15.75" customHeight="1" x14ac:dyDescent="0.3">
      <c r="A345" s="26"/>
      <c r="B345" s="27"/>
      <c r="C345" s="27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7"/>
      <c r="BG345" s="27"/>
    </row>
    <row r="346" spans="1:59" ht="15.75" customHeight="1" x14ac:dyDescent="0.3">
      <c r="A346" s="26"/>
      <c r="B346" s="27"/>
      <c r="C346" s="27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7"/>
      <c r="BG346" s="27"/>
    </row>
    <row r="347" spans="1:59" ht="15.75" customHeight="1" x14ac:dyDescent="0.3">
      <c r="A347" s="26"/>
      <c r="B347" s="27"/>
      <c r="C347" s="27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7"/>
      <c r="BG347" s="27"/>
    </row>
    <row r="348" spans="1:59" ht="15.75" customHeight="1" x14ac:dyDescent="0.3">
      <c r="A348" s="26"/>
      <c r="B348" s="27"/>
      <c r="C348" s="27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7"/>
      <c r="BG348" s="27"/>
    </row>
    <row r="349" spans="1:59" ht="15.75" customHeight="1" x14ac:dyDescent="0.3">
      <c r="A349" s="26"/>
      <c r="B349" s="27"/>
      <c r="C349" s="27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7"/>
      <c r="BG349" s="27"/>
    </row>
    <row r="350" spans="1:59" ht="15.75" customHeight="1" x14ac:dyDescent="0.3">
      <c r="A350" s="26"/>
      <c r="B350" s="27"/>
      <c r="C350" s="27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7"/>
      <c r="BG350" s="27"/>
    </row>
    <row r="351" spans="1:59" ht="15.75" customHeight="1" x14ac:dyDescent="0.3">
      <c r="A351" s="26"/>
      <c r="B351" s="27"/>
      <c r="C351" s="27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7"/>
      <c r="BG351" s="27"/>
    </row>
    <row r="352" spans="1:59" ht="15.75" customHeight="1" x14ac:dyDescent="0.3">
      <c r="A352" s="26"/>
      <c r="B352" s="27"/>
      <c r="C352" s="27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7"/>
      <c r="BG352" s="27"/>
    </row>
    <row r="353" spans="1:59" ht="15.75" customHeight="1" x14ac:dyDescent="0.3">
      <c r="A353" s="26"/>
      <c r="B353" s="27"/>
      <c r="C353" s="27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7"/>
      <c r="BG353" s="27"/>
    </row>
    <row r="354" spans="1:59" ht="15.75" customHeight="1" x14ac:dyDescent="0.3">
      <c r="A354" s="26"/>
      <c r="B354" s="27"/>
      <c r="C354" s="27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7"/>
      <c r="BG354" s="27"/>
    </row>
    <row r="355" spans="1:59" ht="15.75" customHeight="1" x14ac:dyDescent="0.3">
      <c r="A355" s="26"/>
      <c r="B355" s="27"/>
      <c r="C355" s="27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7"/>
      <c r="BG355" s="27"/>
    </row>
    <row r="356" spans="1:59" ht="15.75" customHeight="1" x14ac:dyDescent="0.3">
      <c r="A356" s="26"/>
      <c r="B356" s="27"/>
      <c r="C356" s="27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7"/>
      <c r="BG356" s="27"/>
    </row>
    <row r="357" spans="1:59" ht="15.75" customHeight="1" x14ac:dyDescent="0.3">
      <c r="A357" s="26"/>
      <c r="B357" s="27"/>
      <c r="C357" s="27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7"/>
      <c r="BG357" s="27"/>
    </row>
    <row r="358" spans="1:59" ht="15.75" customHeight="1" x14ac:dyDescent="0.3">
      <c r="A358" s="26"/>
      <c r="B358" s="27"/>
      <c r="C358" s="27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7"/>
      <c r="BG358" s="27"/>
    </row>
    <row r="359" spans="1:59" ht="15.75" customHeight="1" x14ac:dyDescent="0.3">
      <c r="A359" s="26"/>
      <c r="B359" s="27"/>
      <c r="C359" s="27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7"/>
      <c r="BG359" s="27"/>
    </row>
    <row r="360" spans="1:59" ht="15.75" customHeight="1" x14ac:dyDescent="0.3">
      <c r="A360" s="26"/>
      <c r="B360" s="27"/>
      <c r="C360" s="27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7"/>
      <c r="BG360" s="27"/>
    </row>
    <row r="361" spans="1:59" ht="15.75" customHeight="1" x14ac:dyDescent="0.3">
      <c r="A361" s="26"/>
      <c r="B361" s="27"/>
      <c r="C361" s="27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7"/>
      <c r="BG361" s="27"/>
    </row>
    <row r="362" spans="1:59" ht="15.75" customHeight="1" x14ac:dyDescent="0.3">
      <c r="A362" s="26"/>
      <c r="B362" s="27"/>
      <c r="C362" s="27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7"/>
      <c r="BG362" s="27"/>
    </row>
    <row r="363" spans="1:59" ht="15.75" customHeight="1" x14ac:dyDescent="0.3">
      <c r="A363" s="26"/>
      <c r="B363" s="27"/>
      <c r="C363" s="27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7"/>
      <c r="BG363" s="27"/>
    </row>
    <row r="364" spans="1:59" ht="15.75" customHeight="1" x14ac:dyDescent="0.3">
      <c r="A364" s="26"/>
      <c r="B364" s="27"/>
      <c r="C364" s="27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7"/>
      <c r="BG364" s="27"/>
    </row>
    <row r="365" spans="1:59" ht="15.75" customHeight="1" x14ac:dyDescent="0.3">
      <c r="A365" s="26"/>
      <c r="B365" s="27"/>
      <c r="C365" s="2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7"/>
      <c r="BG365" s="27"/>
    </row>
    <row r="366" spans="1:59" ht="15.75" customHeight="1" x14ac:dyDescent="0.3">
      <c r="A366" s="26"/>
      <c r="B366" s="27"/>
      <c r="C366" s="27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7"/>
      <c r="BG366" s="27"/>
    </row>
    <row r="367" spans="1:59" ht="15.75" customHeight="1" x14ac:dyDescent="0.3">
      <c r="A367" s="26"/>
      <c r="B367" s="27"/>
      <c r="C367" s="27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7"/>
      <c r="BG367" s="27"/>
    </row>
    <row r="368" spans="1:59" ht="15.75" customHeight="1" x14ac:dyDescent="0.3">
      <c r="A368" s="26"/>
      <c r="B368" s="27"/>
      <c r="C368" s="27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7"/>
      <c r="BG368" s="27"/>
    </row>
    <row r="369" spans="1:59" ht="15.75" customHeight="1" x14ac:dyDescent="0.3">
      <c r="A369" s="26"/>
      <c r="B369" s="27"/>
      <c r="C369" s="27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7"/>
      <c r="BG369" s="27"/>
    </row>
    <row r="370" spans="1:59" ht="15.75" customHeight="1" x14ac:dyDescent="0.3">
      <c r="A370" s="26"/>
      <c r="B370" s="27"/>
      <c r="C370" s="27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7"/>
      <c r="BG370" s="27"/>
    </row>
    <row r="371" spans="1:59" ht="15.75" customHeight="1" x14ac:dyDescent="0.3">
      <c r="A371" s="26"/>
      <c r="B371" s="27"/>
      <c r="C371" s="27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7"/>
      <c r="BG371" s="27"/>
    </row>
    <row r="372" spans="1:59" ht="15.75" customHeight="1" x14ac:dyDescent="0.3">
      <c r="A372" s="26"/>
      <c r="B372" s="27"/>
      <c r="C372" s="27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7"/>
      <c r="BG372" s="27"/>
    </row>
    <row r="373" spans="1:59" ht="15.75" customHeight="1" x14ac:dyDescent="0.3">
      <c r="A373" s="26"/>
      <c r="B373" s="27"/>
      <c r="C373" s="27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7"/>
      <c r="BG373" s="27"/>
    </row>
    <row r="374" spans="1:59" ht="15.75" customHeight="1" x14ac:dyDescent="0.3">
      <c r="A374" s="26"/>
      <c r="B374" s="27"/>
      <c r="C374" s="27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7"/>
      <c r="BG374" s="27"/>
    </row>
    <row r="375" spans="1:59" ht="15.75" customHeight="1" x14ac:dyDescent="0.3">
      <c r="A375" s="26"/>
      <c r="B375" s="27"/>
      <c r="C375" s="27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7"/>
      <c r="BG375" s="27"/>
    </row>
    <row r="376" spans="1:59" ht="15.75" customHeight="1" x14ac:dyDescent="0.3">
      <c r="A376" s="26"/>
      <c r="B376" s="27"/>
      <c r="C376" s="27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7"/>
      <c r="BG376" s="27"/>
    </row>
    <row r="377" spans="1:59" ht="15.75" customHeight="1" x14ac:dyDescent="0.3">
      <c r="A377" s="26"/>
      <c r="B377" s="27"/>
      <c r="C377" s="27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7"/>
      <c r="BG377" s="27"/>
    </row>
    <row r="378" spans="1:59" ht="15.75" customHeight="1" x14ac:dyDescent="0.3">
      <c r="A378" s="26"/>
      <c r="B378" s="27"/>
      <c r="C378" s="27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7"/>
      <c r="BG378" s="27"/>
    </row>
    <row r="379" spans="1:59" ht="15.75" customHeight="1" x14ac:dyDescent="0.3">
      <c r="A379" s="26"/>
      <c r="B379" s="27"/>
      <c r="C379" s="27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7"/>
      <c r="BG379" s="27"/>
    </row>
    <row r="380" spans="1:59" ht="15.75" customHeight="1" x14ac:dyDescent="0.3">
      <c r="A380" s="26"/>
      <c r="B380" s="27"/>
      <c r="C380" s="27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7"/>
      <c r="BG380" s="27"/>
    </row>
    <row r="381" spans="1:59" ht="15.75" customHeight="1" x14ac:dyDescent="0.3">
      <c r="A381" s="26"/>
      <c r="B381" s="27"/>
      <c r="C381" s="27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7"/>
      <c r="BG381" s="27"/>
    </row>
    <row r="382" spans="1:59" ht="15.75" customHeight="1" x14ac:dyDescent="0.3">
      <c r="A382" s="26"/>
      <c r="B382" s="27"/>
      <c r="C382" s="27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7"/>
      <c r="BG382" s="27"/>
    </row>
    <row r="383" spans="1:59" ht="15.75" customHeight="1" x14ac:dyDescent="0.3">
      <c r="A383" s="26"/>
      <c r="B383" s="27"/>
      <c r="C383" s="27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7"/>
      <c r="BG383" s="27"/>
    </row>
    <row r="384" spans="1:59" ht="15.75" customHeight="1" x14ac:dyDescent="0.3">
      <c r="A384" s="26"/>
      <c r="B384" s="27"/>
      <c r="C384" s="27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7"/>
      <c r="BG384" s="27"/>
    </row>
    <row r="385" spans="1:59" ht="15.75" customHeight="1" x14ac:dyDescent="0.3">
      <c r="A385" s="26"/>
      <c r="B385" s="27"/>
      <c r="C385" s="27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7"/>
      <c r="BG385" s="27"/>
    </row>
    <row r="386" spans="1:59" ht="15.75" customHeight="1" x14ac:dyDescent="0.3">
      <c r="A386" s="26"/>
      <c r="B386" s="27"/>
      <c r="C386" s="27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7"/>
      <c r="BG386" s="27"/>
    </row>
    <row r="387" spans="1:59" ht="15.75" customHeight="1" x14ac:dyDescent="0.3">
      <c r="A387" s="26"/>
      <c r="B387" s="27"/>
      <c r="C387" s="27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7"/>
      <c r="BG387" s="27"/>
    </row>
    <row r="388" spans="1:59" ht="15.75" customHeight="1" x14ac:dyDescent="0.3">
      <c r="A388" s="26"/>
      <c r="B388" s="27"/>
      <c r="C388" s="27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7"/>
      <c r="BG388" s="27"/>
    </row>
    <row r="389" spans="1:59" ht="15.75" customHeight="1" x14ac:dyDescent="0.3">
      <c r="A389" s="26"/>
      <c r="B389" s="27"/>
      <c r="C389" s="27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7"/>
      <c r="BG389" s="27"/>
    </row>
    <row r="390" spans="1:59" ht="15.75" customHeight="1" x14ac:dyDescent="0.3">
      <c r="A390" s="26"/>
      <c r="B390" s="27"/>
      <c r="C390" s="27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7"/>
      <c r="BG390" s="27"/>
    </row>
    <row r="391" spans="1:59" ht="15.75" customHeight="1" x14ac:dyDescent="0.3">
      <c r="A391" s="26"/>
      <c r="B391" s="27"/>
      <c r="C391" s="27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7"/>
      <c r="BG391" s="27"/>
    </row>
    <row r="392" spans="1:59" ht="15.75" customHeight="1" x14ac:dyDescent="0.3">
      <c r="A392" s="26"/>
      <c r="B392" s="27"/>
      <c r="C392" s="27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7"/>
      <c r="BG392" s="27"/>
    </row>
    <row r="393" spans="1:59" ht="15.75" customHeight="1" x14ac:dyDescent="0.3">
      <c r="A393" s="26"/>
      <c r="B393" s="27"/>
      <c r="C393" s="27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7"/>
      <c r="BG393" s="27"/>
    </row>
    <row r="394" spans="1:59" ht="15.75" customHeight="1" x14ac:dyDescent="0.3">
      <c r="A394" s="26"/>
      <c r="B394" s="27"/>
      <c r="C394" s="27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7"/>
      <c r="BG394" s="27"/>
    </row>
    <row r="395" spans="1:59" ht="15.75" customHeight="1" x14ac:dyDescent="0.3">
      <c r="A395" s="26"/>
      <c r="B395" s="27"/>
      <c r="C395" s="27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7"/>
      <c r="BG395" s="27"/>
    </row>
    <row r="396" spans="1:59" ht="15.75" customHeight="1" x14ac:dyDescent="0.3">
      <c r="A396" s="26"/>
      <c r="B396" s="27"/>
      <c r="C396" s="27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7"/>
      <c r="BG396" s="27"/>
    </row>
    <row r="397" spans="1:59" ht="15.75" customHeight="1" x14ac:dyDescent="0.3">
      <c r="A397" s="26"/>
      <c r="B397" s="27"/>
      <c r="C397" s="27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7"/>
      <c r="BG397" s="27"/>
    </row>
    <row r="398" spans="1:59" ht="15.75" customHeight="1" x14ac:dyDescent="0.3">
      <c r="A398" s="26"/>
      <c r="B398" s="27"/>
      <c r="C398" s="27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7"/>
      <c r="BG398" s="27"/>
    </row>
    <row r="399" spans="1:59" ht="15.75" customHeight="1" x14ac:dyDescent="0.3">
      <c r="A399" s="26"/>
      <c r="B399" s="27"/>
      <c r="C399" s="27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7"/>
      <c r="BG399" s="27"/>
    </row>
    <row r="400" spans="1:59" ht="15.75" customHeight="1" x14ac:dyDescent="0.3">
      <c r="A400" s="26"/>
      <c r="B400" s="27"/>
      <c r="C400" s="27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7"/>
      <c r="BG400" s="27"/>
    </row>
    <row r="401" spans="1:59" ht="15.75" customHeight="1" x14ac:dyDescent="0.3">
      <c r="A401" s="26"/>
      <c r="B401" s="27"/>
      <c r="C401" s="27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7"/>
      <c r="BG401" s="27"/>
    </row>
    <row r="402" spans="1:59" ht="15.75" customHeight="1" x14ac:dyDescent="0.3">
      <c r="A402" s="26"/>
      <c r="B402" s="27"/>
      <c r="C402" s="27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7"/>
      <c r="BG402" s="27"/>
    </row>
    <row r="403" spans="1:59" ht="15.75" customHeight="1" x14ac:dyDescent="0.3">
      <c r="A403" s="26"/>
      <c r="B403" s="27"/>
      <c r="C403" s="27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7"/>
      <c r="BG403" s="27"/>
    </row>
    <row r="404" spans="1:59" ht="15.75" customHeight="1" x14ac:dyDescent="0.3">
      <c r="A404" s="26"/>
      <c r="B404" s="27"/>
      <c r="C404" s="27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7"/>
      <c r="BG404" s="27"/>
    </row>
    <row r="405" spans="1:59" ht="15.75" customHeight="1" x14ac:dyDescent="0.3">
      <c r="A405" s="26"/>
      <c r="B405" s="27"/>
      <c r="C405" s="27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7"/>
      <c r="BG405" s="27"/>
    </row>
    <row r="406" spans="1:59" ht="15.75" customHeight="1" x14ac:dyDescent="0.3">
      <c r="A406" s="26"/>
      <c r="B406" s="27"/>
      <c r="C406" s="27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7"/>
      <c r="BG406" s="27"/>
    </row>
    <row r="407" spans="1:59" ht="15.75" customHeight="1" x14ac:dyDescent="0.3">
      <c r="A407" s="26"/>
      <c r="B407" s="27"/>
      <c r="C407" s="27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7"/>
      <c r="BG407" s="27"/>
    </row>
    <row r="408" spans="1:59" ht="15.75" customHeight="1" x14ac:dyDescent="0.3">
      <c r="A408" s="26"/>
      <c r="B408" s="27"/>
      <c r="C408" s="27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7"/>
      <c r="BG408" s="27"/>
    </row>
    <row r="409" spans="1:59" ht="15.75" customHeight="1" x14ac:dyDescent="0.3">
      <c r="A409" s="26"/>
      <c r="B409" s="27"/>
      <c r="C409" s="27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7"/>
      <c r="BG409" s="27"/>
    </row>
    <row r="410" spans="1:59" ht="15.75" customHeight="1" x14ac:dyDescent="0.3">
      <c r="A410" s="26"/>
      <c r="B410" s="27"/>
      <c r="C410" s="27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7"/>
      <c r="BG410" s="27"/>
    </row>
    <row r="411" spans="1:59" ht="15.75" customHeight="1" x14ac:dyDescent="0.3">
      <c r="A411" s="26"/>
      <c r="B411" s="27"/>
      <c r="C411" s="27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7"/>
      <c r="BG411" s="27"/>
    </row>
    <row r="412" spans="1:59" ht="15.75" customHeight="1" x14ac:dyDescent="0.3">
      <c r="A412" s="26"/>
      <c r="B412" s="27"/>
      <c r="C412" s="27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7"/>
      <c r="BG412" s="27"/>
    </row>
    <row r="413" spans="1:59" ht="15.75" customHeight="1" x14ac:dyDescent="0.3">
      <c r="A413" s="26"/>
      <c r="B413" s="27"/>
      <c r="C413" s="27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7"/>
      <c r="BG413" s="27"/>
    </row>
    <row r="414" spans="1:59" ht="15.75" customHeight="1" x14ac:dyDescent="0.3">
      <c r="A414" s="26"/>
      <c r="B414" s="27"/>
      <c r="C414" s="27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7"/>
      <c r="BG414" s="27"/>
    </row>
    <row r="415" spans="1:59" ht="15.75" customHeight="1" x14ac:dyDescent="0.3">
      <c r="A415" s="26"/>
      <c r="B415" s="27"/>
      <c r="C415" s="27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7"/>
      <c r="BG415" s="27"/>
    </row>
    <row r="416" spans="1:59" ht="15.75" customHeight="1" x14ac:dyDescent="0.3">
      <c r="A416" s="26"/>
      <c r="B416" s="27"/>
      <c r="C416" s="27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7"/>
      <c r="BG416" s="27"/>
    </row>
    <row r="417" spans="1:59" ht="15.75" customHeight="1" x14ac:dyDescent="0.3">
      <c r="A417" s="26"/>
      <c r="B417" s="27"/>
      <c r="C417" s="27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7"/>
      <c r="BG417" s="27"/>
    </row>
    <row r="418" spans="1:59" ht="15.75" customHeight="1" x14ac:dyDescent="0.3">
      <c r="A418" s="26"/>
      <c r="B418" s="27"/>
      <c r="C418" s="27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7"/>
      <c r="BG418" s="27"/>
    </row>
    <row r="419" spans="1:59" ht="15.75" customHeight="1" x14ac:dyDescent="0.3">
      <c r="A419" s="26"/>
      <c r="B419" s="27"/>
      <c r="C419" s="2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7"/>
      <c r="BG419" s="27"/>
    </row>
    <row r="420" spans="1:59" ht="15.75" customHeight="1" x14ac:dyDescent="0.3">
      <c r="A420" s="26"/>
      <c r="B420" s="27"/>
      <c r="C420" s="27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7"/>
      <c r="BG420" s="27"/>
    </row>
    <row r="421" spans="1:59" ht="15.75" customHeight="1" x14ac:dyDescent="0.3">
      <c r="A421" s="26"/>
      <c r="B421" s="27"/>
      <c r="C421" s="27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7"/>
      <c r="BG421" s="27"/>
    </row>
    <row r="422" spans="1:59" ht="15.75" customHeight="1" x14ac:dyDescent="0.3">
      <c r="A422" s="26"/>
      <c r="B422" s="27"/>
      <c r="C422" s="27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7"/>
      <c r="BG422" s="27"/>
    </row>
    <row r="423" spans="1:59" ht="15.75" customHeight="1" x14ac:dyDescent="0.3">
      <c r="A423" s="26"/>
      <c r="B423" s="27"/>
      <c r="C423" s="27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7"/>
      <c r="BG423" s="27"/>
    </row>
    <row r="424" spans="1:59" ht="15.75" customHeight="1" x14ac:dyDescent="0.3">
      <c r="A424" s="26"/>
      <c r="B424" s="27"/>
      <c r="C424" s="27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7"/>
      <c r="BG424" s="27"/>
    </row>
    <row r="425" spans="1:59" ht="15.75" customHeight="1" x14ac:dyDescent="0.3">
      <c r="A425" s="26"/>
      <c r="B425" s="27"/>
      <c r="C425" s="27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7"/>
      <c r="BG425" s="27"/>
    </row>
    <row r="426" spans="1:59" ht="15.75" customHeight="1" x14ac:dyDescent="0.3">
      <c r="A426" s="26"/>
      <c r="B426" s="27"/>
      <c r="C426" s="27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7"/>
      <c r="BG426" s="27"/>
    </row>
    <row r="427" spans="1:59" ht="15.75" customHeight="1" x14ac:dyDescent="0.3">
      <c r="A427" s="26"/>
      <c r="B427" s="27"/>
      <c r="C427" s="27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7"/>
      <c r="BG427" s="27"/>
    </row>
    <row r="428" spans="1:59" ht="15.75" customHeight="1" x14ac:dyDescent="0.3">
      <c r="A428" s="26"/>
      <c r="B428" s="27"/>
      <c r="C428" s="27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7"/>
      <c r="BG428" s="27"/>
    </row>
    <row r="429" spans="1:59" ht="15.75" customHeight="1" x14ac:dyDescent="0.3">
      <c r="A429" s="26"/>
      <c r="B429" s="27"/>
      <c r="C429" s="27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7"/>
      <c r="BG429" s="27"/>
    </row>
    <row r="430" spans="1:59" ht="15.75" customHeight="1" x14ac:dyDescent="0.3">
      <c r="A430" s="26"/>
      <c r="B430" s="27"/>
      <c r="C430" s="27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7"/>
      <c r="BG430" s="27"/>
    </row>
    <row r="431" spans="1:59" ht="15.75" customHeight="1" x14ac:dyDescent="0.3">
      <c r="A431" s="26"/>
      <c r="B431" s="27"/>
      <c r="C431" s="27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7"/>
      <c r="BG431" s="27"/>
    </row>
    <row r="432" spans="1:59" ht="15.75" customHeight="1" x14ac:dyDescent="0.3">
      <c r="A432" s="26"/>
      <c r="B432" s="27"/>
      <c r="C432" s="27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7"/>
      <c r="BG432" s="27"/>
    </row>
    <row r="433" spans="1:59" ht="15.75" customHeight="1" x14ac:dyDescent="0.3">
      <c r="A433" s="26"/>
      <c r="B433" s="27"/>
      <c r="C433" s="27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7"/>
      <c r="BG433" s="27"/>
    </row>
    <row r="434" spans="1:59" ht="15.75" customHeight="1" x14ac:dyDescent="0.3">
      <c r="A434" s="26"/>
      <c r="B434" s="27"/>
      <c r="C434" s="27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7"/>
      <c r="BG434" s="27"/>
    </row>
    <row r="435" spans="1:59" ht="15.75" customHeight="1" x14ac:dyDescent="0.3">
      <c r="A435" s="26"/>
      <c r="B435" s="27"/>
      <c r="C435" s="27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7"/>
      <c r="BG435" s="27"/>
    </row>
    <row r="436" spans="1:59" ht="15.75" customHeight="1" x14ac:dyDescent="0.3">
      <c r="A436" s="26"/>
      <c r="B436" s="27"/>
      <c r="C436" s="27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7"/>
      <c r="BG436" s="27"/>
    </row>
    <row r="437" spans="1:59" ht="15.75" customHeight="1" x14ac:dyDescent="0.3">
      <c r="A437" s="26"/>
      <c r="B437" s="27"/>
      <c r="C437" s="2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7"/>
      <c r="BG437" s="27"/>
    </row>
    <row r="438" spans="1:59" ht="15.75" customHeight="1" x14ac:dyDescent="0.3">
      <c r="A438" s="26"/>
      <c r="B438" s="27"/>
      <c r="C438" s="27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7"/>
      <c r="BG438" s="27"/>
    </row>
    <row r="439" spans="1:59" ht="15.75" customHeight="1" x14ac:dyDescent="0.3">
      <c r="A439" s="26"/>
      <c r="B439" s="27"/>
      <c r="C439" s="27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7"/>
      <c r="BG439" s="27"/>
    </row>
    <row r="440" spans="1:59" ht="15.75" customHeight="1" x14ac:dyDescent="0.3">
      <c r="A440" s="26"/>
      <c r="B440" s="27"/>
      <c r="C440" s="27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7"/>
      <c r="BG440" s="27"/>
    </row>
    <row r="441" spans="1:59" ht="15.75" customHeight="1" x14ac:dyDescent="0.3">
      <c r="A441" s="26"/>
      <c r="B441" s="27"/>
      <c r="C441" s="27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7"/>
      <c r="BG441" s="27"/>
    </row>
    <row r="442" spans="1:59" ht="15.75" customHeight="1" x14ac:dyDescent="0.3">
      <c r="A442" s="26"/>
      <c r="B442" s="27"/>
      <c r="C442" s="27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7"/>
      <c r="BG442" s="27"/>
    </row>
    <row r="443" spans="1:59" ht="15.75" customHeight="1" x14ac:dyDescent="0.3">
      <c r="A443" s="26"/>
      <c r="B443" s="27"/>
      <c r="C443" s="27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7"/>
      <c r="BG443" s="27"/>
    </row>
    <row r="444" spans="1:59" ht="15.75" customHeight="1" x14ac:dyDescent="0.3">
      <c r="A444" s="26"/>
      <c r="B444" s="27"/>
      <c r="C444" s="27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7"/>
      <c r="BG444" s="27"/>
    </row>
    <row r="445" spans="1:59" ht="15.75" customHeight="1" x14ac:dyDescent="0.3">
      <c r="A445" s="26"/>
      <c r="B445" s="27"/>
      <c r="C445" s="27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7"/>
      <c r="BG445" s="27"/>
    </row>
    <row r="446" spans="1:59" ht="15.75" customHeight="1" x14ac:dyDescent="0.3">
      <c r="A446" s="26"/>
      <c r="B446" s="27"/>
      <c r="C446" s="27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7"/>
      <c r="BG446" s="27"/>
    </row>
    <row r="447" spans="1:59" ht="15.75" customHeight="1" x14ac:dyDescent="0.3">
      <c r="A447" s="26"/>
      <c r="B447" s="27"/>
      <c r="C447" s="27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7"/>
      <c r="BG447" s="27"/>
    </row>
    <row r="448" spans="1:59" ht="15.75" customHeight="1" x14ac:dyDescent="0.3">
      <c r="A448" s="26"/>
      <c r="B448" s="27"/>
      <c r="C448" s="27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7"/>
      <c r="BG448" s="27"/>
    </row>
    <row r="449" spans="1:59" ht="15.75" customHeight="1" x14ac:dyDescent="0.3">
      <c r="A449" s="26"/>
      <c r="B449" s="27"/>
      <c r="C449" s="27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7"/>
      <c r="BG449" s="27"/>
    </row>
    <row r="450" spans="1:59" ht="15.75" customHeight="1" x14ac:dyDescent="0.3">
      <c r="A450" s="26"/>
      <c r="B450" s="27"/>
      <c r="C450" s="27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7"/>
      <c r="BG450" s="27"/>
    </row>
    <row r="451" spans="1:59" ht="15.75" customHeight="1" x14ac:dyDescent="0.3">
      <c r="A451" s="26"/>
      <c r="B451" s="27"/>
      <c r="C451" s="27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7"/>
      <c r="BG451" s="27"/>
    </row>
    <row r="452" spans="1:59" ht="15.75" customHeight="1" x14ac:dyDescent="0.3">
      <c r="A452" s="26"/>
      <c r="B452" s="27"/>
      <c r="C452" s="27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7"/>
      <c r="BG452" s="27"/>
    </row>
    <row r="453" spans="1:59" ht="15.75" customHeight="1" x14ac:dyDescent="0.3">
      <c r="A453" s="26"/>
      <c r="B453" s="27"/>
      <c r="C453" s="27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7"/>
      <c r="BG453" s="27"/>
    </row>
    <row r="454" spans="1:59" ht="15.75" customHeight="1" x14ac:dyDescent="0.3">
      <c r="A454" s="26"/>
      <c r="B454" s="27"/>
      <c r="C454" s="27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7"/>
      <c r="BG454" s="27"/>
    </row>
    <row r="455" spans="1:59" ht="15.75" customHeight="1" x14ac:dyDescent="0.3">
      <c r="A455" s="26"/>
      <c r="B455" s="27"/>
      <c r="C455" s="2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7"/>
      <c r="BG455" s="27"/>
    </row>
    <row r="456" spans="1:59" ht="15.75" customHeight="1" x14ac:dyDescent="0.3">
      <c r="A456" s="26"/>
      <c r="B456" s="27"/>
      <c r="C456" s="27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7"/>
      <c r="BG456" s="27"/>
    </row>
    <row r="457" spans="1:59" ht="15.75" customHeight="1" x14ac:dyDescent="0.3">
      <c r="A457" s="26"/>
      <c r="B457" s="27"/>
      <c r="C457" s="27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7"/>
      <c r="BG457" s="27"/>
    </row>
    <row r="458" spans="1:59" ht="15.75" customHeight="1" x14ac:dyDescent="0.3">
      <c r="A458" s="26"/>
      <c r="B458" s="27"/>
      <c r="C458" s="27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7"/>
      <c r="BG458" s="27"/>
    </row>
    <row r="459" spans="1:59" ht="15.75" customHeight="1" x14ac:dyDescent="0.3">
      <c r="A459" s="26"/>
      <c r="B459" s="27"/>
      <c r="C459" s="27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7"/>
      <c r="BG459" s="27"/>
    </row>
    <row r="460" spans="1:59" ht="15.75" customHeight="1" x14ac:dyDescent="0.3">
      <c r="A460" s="26"/>
      <c r="B460" s="27"/>
      <c r="C460" s="27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7"/>
      <c r="BG460" s="27"/>
    </row>
    <row r="461" spans="1:59" ht="15.75" customHeight="1" x14ac:dyDescent="0.3">
      <c r="A461" s="26"/>
      <c r="B461" s="27"/>
      <c r="C461" s="27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7"/>
      <c r="BG461" s="27"/>
    </row>
    <row r="462" spans="1:59" ht="15.75" customHeight="1" x14ac:dyDescent="0.3">
      <c r="A462" s="26"/>
      <c r="B462" s="27"/>
      <c r="C462" s="27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7"/>
      <c r="BG462" s="27"/>
    </row>
    <row r="463" spans="1:59" ht="15.75" customHeight="1" x14ac:dyDescent="0.3">
      <c r="A463" s="26"/>
      <c r="B463" s="27"/>
      <c r="C463" s="27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7"/>
      <c r="BG463" s="27"/>
    </row>
    <row r="464" spans="1:59" ht="15.75" customHeight="1" x14ac:dyDescent="0.3">
      <c r="A464" s="26"/>
      <c r="B464" s="27"/>
      <c r="C464" s="27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7"/>
      <c r="BG464" s="27"/>
    </row>
    <row r="465" spans="1:59" ht="15.75" customHeight="1" x14ac:dyDescent="0.3">
      <c r="A465" s="26"/>
      <c r="B465" s="27"/>
      <c r="C465" s="27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7"/>
      <c r="BG465" s="27"/>
    </row>
    <row r="466" spans="1:59" ht="15.75" customHeight="1" x14ac:dyDescent="0.3">
      <c r="A466" s="26"/>
      <c r="B466" s="27"/>
      <c r="C466" s="27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7"/>
      <c r="BG466" s="27"/>
    </row>
    <row r="467" spans="1:59" ht="15.75" customHeight="1" x14ac:dyDescent="0.3">
      <c r="A467" s="26"/>
      <c r="B467" s="27"/>
      <c r="C467" s="27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7"/>
      <c r="BG467" s="27"/>
    </row>
    <row r="468" spans="1:59" ht="15.75" customHeight="1" x14ac:dyDescent="0.3">
      <c r="A468" s="26"/>
      <c r="B468" s="27"/>
      <c r="C468" s="27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7"/>
      <c r="BG468" s="27"/>
    </row>
    <row r="469" spans="1:59" ht="15.75" customHeight="1" x14ac:dyDescent="0.3">
      <c r="A469" s="26"/>
      <c r="B469" s="27"/>
      <c r="C469" s="27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7"/>
      <c r="BG469" s="27"/>
    </row>
    <row r="470" spans="1:59" ht="15.75" customHeight="1" x14ac:dyDescent="0.3">
      <c r="A470" s="26"/>
      <c r="B470" s="27"/>
      <c r="C470" s="27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7"/>
      <c r="BG470" s="27"/>
    </row>
    <row r="471" spans="1:59" ht="15.75" customHeight="1" x14ac:dyDescent="0.3">
      <c r="A471" s="26"/>
      <c r="B471" s="27"/>
      <c r="C471" s="27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7"/>
      <c r="BG471" s="27"/>
    </row>
    <row r="472" spans="1:59" ht="15.75" customHeight="1" x14ac:dyDescent="0.3">
      <c r="A472" s="26"/>
      <c r="B472" s="27"/>
      <c r="C472" s="27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7"/>
      <c r="BG472" s="27"/>
    </row>
    <row r="473" spans="1:59" ht="15.75" customHeight="1" x14ac:dyDescent="0.3">
      <c r="A473" s="26"/>
      <c r="B473" s="27"/>
      <c r="C473" s="2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7"/>
      <c r="BG473" s="27"/>
    </row>
    <row r="474" spans="1:59" ht="15.75" customHeight="1" x14ac:dyDescent="0.3">
      <c r="A474" s="26"/>
      <c r="B474" s="27"/>
      <c r="C474" s="27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7"/>
      <c r="BG474" s="27"/>
    </row>
    <row r="475" spans="1:59" ht="15.75" customHeight="1" x14ac:dyDescent="0.3">
      <c r="A475" s="26"/>
      <c r="B475" s="27"/>
      <c r="C475" s="27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7"/>
      <c r="BG475" s="27"/>
    </row>
    <row r="476" spans="1:59" ht="15.75" customHeight="1" x14ac:dyDescent="0.3">
      <c r="A476" s="26"/>
      <c r="B476" s="27"/>
      <c r="C476" s="27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7"/>
      <c r="BG476" s="27"/>
    </row>
    <row r="477" spans="1:59" ht="15.75" customHeight="1" x14ac:dyDescent="0.3">
      <c r="A477" s="26"/>
      <c r="B477" s="27"/>
      <c r="C477" s="27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7"/>
      <c r="BG477" s="27"/>
    </row>
    <row r="478" spans="1:59" ht="15.75" customHeight="1" x14ac:dyDescent="0.3">
      <c r="A478" s="26"/>
      <c r="B478" s="27"/>
      <c r="C478" s="27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7"/>
      <c r="BG478" s="27"/>
    </row>
    <row r="479" spans="1:59" ht="15.75" customHeight="1" x14ac:dyDescent="0.3">
      <c r="A479" s="26"/>
      <c r="B479" s="27"/>
      <c r="C479" s="27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7"/>
      <c r="BG479" s="27"/>
    </row>
    <row r="480" spans="1:59" ht="15.75" customHeight="1" x14ac:dyDescent="0.3">
      <c r="A480" s="26"/>
      <c r="B480" s="27"/>
      <c r="C480" s="27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7"/>
      <c r="BG480" s="27"/>
    </row>
    <row r="481" spans="1:59" ht="15.75" customHeight="1" x14ac:dyDescent="0.3">
      <c r="A481" s="26"/>
      <c r="B481" s="27"/>
      <c r="C481" s="27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7"/>
      <c r="BG481" s="27"/>
    </row>
    <row r="482" spans="1:59" ht="15.75" customHeight="1" x14ac:dyDescent="0.3">
      <c r="A482" s="26"/>
      <c r="B482" s="27"/>
      <c r="C482" s="27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7"/>
      <c r="BG482" s="27"/>
    </row>
    <row r="483" spans="1:59" ht="15.75" customHeight="1" x14ac:dyDescent="0.3">
      <c r="A483" s="26"/>
      <c r="B483" s="27"/>
      <c r="C483" s="27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7"/>
      <c r="BG483" s="27"/>
    </row>
    <row r="484" spans="1:59" ht="15.75" customHeight="1" x14ac:dyDescent="0.3">
      <c r="A484" s="26"/>
      <c r="B484" s="27"/>
      <c r="C484" s="27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7"/>
      <c r="BG484" s="27"/>
    </row>
    <row r="485" spans="1:59" ht="15.75" customHeight="1" x14ac:dyDescent="0.3">
      <c r="A485" s="26"/>
      <c r="B485" s="27"/>
      <c r="C485" s="27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7"/>
      <c r="BG485" s="27"/>
    </row>
    <row r="486" spans="1:59" ht="15.75" customHeight="1" x14ac:dyDescent="0.3">
      <c r="A486" s="26"/>
      <c r="B486" s="27"/>
      <c r="C486" s="27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7"/>
      <c r="BG486" s="27"/>
    </row>
    <row r="487" spans="1:59" ht="15.75" customHeight="1" x14ac:dyDescent="0.3">
      <c r="A487" s="26"/>
      <c r="B487" s="27"/>
      <c r="C487" s="27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7"/>
      <c r="BG487" s="27"/>
    </row>
    <row r="488" spans="1:59" ht="15.75" customHeight="1" x14ac:dyDescent="0.3">
      <c r="A488" s="26"/>
      <c r="B488" s="27"/>
      <c r="C488" s="27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7"/>
      <c r="BG488" s="27"/>
    </row>
    <row r="489" spans="1:59" ht="15.75" customHeight="1" x14ac:dyDescent="0.3">
      <c r="A489" s="26"/>
      <c r="B489" s="27"/>
      <c r="C489" s="27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7"/>
      <c r="BG489" s="27"/>
    </row>
    <row r="490" spans="1:59" ht="15.75" customHeight="1" x14ac:dyDescent="0.3">
      <c r="A490" s="26"/>
      <c r="B490" s="27"/>
      <c r="C490" s="27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7"/>
      <c r="BG490" s="27"/>
    </row>
    <row r="491" spans="1:59" ht="15.75" customHeight="1" x14ac:dyDescent="0.3">
      <c r="A491" s="26"/>
      <c r="B491" s="27"/>
      <c r="C491" s="2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7"/>
      <c r="BG491" s="27"/>
    </row>
    <row r="492" spans="1:59" ht="15.75" customHeight="1" x14ac:dyDescent="0.3">
      <c r="A492" s="26"/>
      <c r="B492" s="27"/>
      <c r="C492" s="27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7"/>
      <c r="BG492" s="27"/>
    </row>
    <row r="493" spans="1:59" ht="15.75" customHeight="1" x14ac:dyDescent="0.3">
      <c r="A493" s="26"/>
      <c r="B493" s="27"/>
      <c r="C493" s="27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7"/>
      <c r="BG493" s="27"/>
    </row>
    <row r="494" spans="1:59" ht="15.75" customHeight="1" x14ac:dyDescent="0.3">
      <c r="A494" s="26"/>
      <c r="B494" s="27"/>
      <c r="C494" s="27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7"/>
      <c r="BG494" s="27"/>
    </row>
    <row r="495" spans="1:59" ht="15.75" customHeight="1" x14ac:dyDescent="0.3">
      <c r="A495" s="26"/>
      <c r="B495" s="27"/>
      <c r="C495" s="27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7"/>
      <c r="BG495" s="27"/>
    </row>
    <row r="496" spans="1:59" ht="15.75" customHeight="1" x14ac:dyDescent="0.3">
      <c r="A496" s="26"/>
      <c r="B496" s="27"/>
      <c r="C496" s="27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7"/>
      <c r="BG496" s="27"/>
    </row>
    <row r="497" spans="1:59" ht="15.75" customHeight="1" x14ac:dyDescent="0.3">
      <c r="A497" s="26"/>
      <c r="B497" s="27"/>
      <c r="C497" s="27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7"/>
      <c r="BG497" s="27"/>
    </row>
    <row r="498" spans="1:59" ht="15.75" customHeight="1" x14ac:dyDescent="0.3">
      <c r="A498" s="26"/>
      <c r="B498" s="27"/>
      <c r="C498" s="27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7"/>
      <c r="BG498" s="27"/>
    </row>
    <row r="499" spans="1:59" ht="15.75" customHeight="1" x14ac:dyDescent="0.3">
      <c r="A499" s="26"/>
      <c r="B499" s="27"/>
      <c r="C499" s="27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7"/>
      <c r="BG499" s="27"/>
    </row>
    <row r="500" spans="1:59" ht="15.75" customHeight="1" x14ac:dyDescent="0.3">
      <c r="A500" s="26"/>
      <c r="B500" s="27"/>
      <c r="C500" s="27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7"/>
      <c r="BG500" s="27"/>
    </row>
    <row r="501" spans="1:59" ht="15.75" customHeight="1" x14ac:dyDescent="0.3">
      <c r="A501" s="26"/>
      <c r="B501" s="27"/>
      <c r="C501" s="27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7"/>
      <c r="BG501" s="27"/>
    </row>
    <row r="502" spans="1:59" ht="15.75" customHeight="1" x14ac:dyDescent="0.3">
      <c r="A502" s="26"/>
      <c r="B502" s="27"/>
      <c r="C502" s="27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7"/>
      <c r="BG502" s="27"/>
    </row>
    <row r="503" spans="1:59" ht="15.75" customHeight="1" x14ac:dyDescent="0.3">
      <c r="A503" s="26"/>
      <c r="B503" s="27"/>
      <c r="C503" s="27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7"/>
      <c r="BG503" s="27"/>
    </row>
    <row r="504" spans="1:59" ht="15.75" customHeight="1" x14ac:dyDescent="0.3">
      <c r="A504" s="26"/>
      <c r="B504" s="27"/>
      <c r="C504" s="27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7"/>
      <c r="BG504" s="27"/>
    </row>
    <row r="505" spans="1:59" ht="15.75" customHeight="1" x14ac:dyDescent="0.3">
      <c r="A505" s="26"/>
      <c r="B505" s="27"/>
      <c r="C505" s="27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7"/>
      <c r="BG505" s="27"/>
    </row>
    <row r="506" spans="1:59" ht="15.75" customHeight="1" x14ac:dyDescent="0.3">
      <c r="A506" s="26"/>
      <c r="B506" s="27"/>
      <c r="C506" s="27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7"/>
      <c r="BG506" s="27"/>
    </row>
    <row r="507" spans="1:59" ht="15.75" customHeight="1" x14ac:dyDescent="0.3">
      <c r="A507" s="26"/>
      <c r="B507" s="27"/>
      <c r="C507" s="27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7"/>
      <c r="BG507" s="27"/>
    </row>
    <row r="508" spans="1:59" ht="15.75" customHeight="1" x14ac:dyDescent="0.3">
      <c r="A508" s="26"/>
      <c r="B508" s="27"/>
      <c r="C508" s="27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7"/>
      <c r="BG508" s="27"/>
    </row>
    <row r="509" spans="1:59" ht="15.75" customHeight="1" x14ac:dyDescent="0.3">
      <c r="A509" s="26"/>
      <c r="B509" s="27"/>
      <c r="C509" s="2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7"/>
      <c r="BG509" s="27"/>
    </row>
    <row r="510" spans="1:59" ht="15.75" customHeight="1" x14ac:dyDescent="0.3">
      <c r="A510" s="26"/>
      <c r="B510" s="27"/>
      <c r="C510" s="27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7"/>
      <c r="BG510" s="27"/>
    </row>
    <row r="511" spans="1:59" ht="15.75" customHeight="1" x14ac:dyDescent="0.3">
      <c r="A511" s="26"/>
      <c r="B511" s="27"/>
      <c r="C511" s="27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7"/>
      <c r="BG511" s="27"/>
    </row>
    <row r="512" spans="1:59" ht="15.75" customHeight="1" x14ac:dyDescent="0.3">
      <c r="A512" s="26"/>
      <c r="B512" s="27"/>
      <c r="C512" s="27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7"/>
      <c r="BG512" s="27"/>
    </row>
    <row r="513" spans="1:59" ht="15.75" customHeight="1" x14ac:dyDescent="0.3">
      <c r="A513" s="26"/>
      <c r="B513" s="27"/>
      <c r="C513" s="27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7"/>
      <c r="BG513" s="27"/>
    </row>
    <row r="514" spans="1:59" ht="15.75" customHeight="1" x14ac:dyDescent="0.3">
      <c r="A514" s="26"/>
      <c r="B514" s="27"/>
      <c r="C514" s="27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7"/>
      <c r="BG514" s="27"/>
    </row>
    <row r="515" spans="1:59" ht="15.75" customHeight="1" x14ac:dyDescent="0.3">
      <c r="A515" s="26"/>
      <c r="B515" s="27"/>
      <c r="C515" s="27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7"/>
      <c r="BG515" s="27"/>
    </row>
    <row r="516" spans="1:59" ht="15.75" customHeight="1" x14ac:dyDescent="0.3">
      <c r="A516" s="26"/>
      <c r="B516" s="27"/>
      <c r="C516" s="27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7"/>
      <c r="BG516" s="27"/>
    </row>
    <row r="517" spans="1:59" ht="15.75" customHeight="1" x14ac:dyDescent="0.3">
      <c r="A517" s="26"/>
      <c r="B517" s="27"/>
      <c r="C517" s="27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7"/>
      <c r="BG517" s="27"/>
    </row>
    <row r="518" spans="1:59" ht="15.75" customHeight="1" x14ac:dyDescent="0.3">
      <c r="A518" s="26"/>
      <c r="B518" s="27"/>
      <c r="C518" s="27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7"/>
      <c r="BG518" s="27"/>
    </row>
    <row r="519" spans="1:59" ht="15.75" customHeight="1" x14ac:dyDescent="0.3">
      <c r="A519" s="26"/>
      <c r="B519" s="27"/>
      <c r="C519" s="27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7"/>
      <c r="BG519" s="27"/>
    </row>
    <row r="520" spans="1:59" ht="15.75" customHeight="1" x14ac:dyDescent="0.3">
      <c r="A520" s="26"/>
      <c r="B520" s="27"/>
      <c r="C520" s="27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7"/>
      <c r="BG520" s="27"/>
    </row>
    <row r="521" spans="1:59" ht="15.75" customHeight="1" x14ac:dyDescent="0.3">
      <c r="A521" s="26"/>
      <c r="B521" s="27"/>
      <c r="C521" s="27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7"/>
      <c r="BG521" s="27"/>
    </row>
    <row r="522" spans="1:59" ht="15.75" customHeight="1" x14ac:dyDescent="0.3">
      <c r="A522" s="26"/>
      <c r="B522" s="27"/>
      <c r="C522" s="27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7"/>
      <c r="BG522" s="27"/>
    </row>
    <row r="523" spans="1:59" ht="15.75" customHeight="1" x14ac:dyDescent="0.3">
      <c r="A523" s="26"/>
      <c r="B523" s="27"/>
      <c r="C523" s="27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7"/>
      <c r="BG523" s="27"/>
    </row>
    <row r="524" spans="1:59" ht="15.75" customHeight="1" x14ac:dyDescent="0.3">
      <c r="A524" s="26"/>
      <c r="B524" s="27"/>
      <c r="C524" s="27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7"/>
      <c r="BG524" s="27"/>
    </row>
    <row r="525" spans="1:59" ht="15.75" customHeight="1" x14ac:dyDescent="0.3">
      <c r="A525" s="26"/>
      <c r="B525" s="27"/>
      <c r="C525" s="27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7"/>
      <c r="BG525" s="27"/>
    </row>
    <row r="526" spans="1:59" ht="15.75" customHeight="1" x14ac:dyDescent="0.3">
      <c r="A526" s="26"/>
      <c r="B526" s="27"/>
      <c r="C526" s="27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7"/>
      <c r="BG526" s="27"/>
    </row>
    <row r="527" spans="1:59" ht="15.75" customHeight="1" x14ac:dyDescent="0.3">
      <c r="A527" s="26"/>
      <c r="B527" s="27"/>
      <c r="C527" s="2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7"/>
      <c r="BG527" s="27"/>
    </row>
    <row r="528" spans="1:59" ht="15.75" customHeight="1" x14ac:dyDescent="0.3">
      <c r="A528" s="26"/>
      <c r="B528" s="27"/>
      <c r="C528" s="27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7"/>
      <c r="BG528" s="27"/>
    </row>
    <row r="529" spans="1:59" ht="15.75" customHeight="1" x14ac:dyDescent="0.3">
      <c r="A529" s="26"/>
      <c r="B529" s="27"/>
      <c r="C529" s="27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7"/>
      <c r="BG529" s="27"/>
    </row>
    <row r="530" spans="1:59" ht="15.75" customHeight="1" x14ac:dyDescent="0.3">
      <c r="A530" s="26"/>
      <c r="B530" s="27"/>
      <c r="C530" s="27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7"/>
      <c r="BG530" s="27"/>
    </row>
    <row r="531" spans="1:59" ht="15.75" customHeight="1" x14ac:dyDescent="0.3">
      <c r="A531" s="26"/>
      <c r="B531" s="27"/>
      <c r="C531" s="27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7"/>
      <c r="BG531" s="27"/>
    </row>
    <row r="532" spans="1:59" ht="15.75" customHeight="1" x14ac:dyDescent="0.3">
      <c r="A532" s="26"/>
      <c r="B532" s="27"/>
      <c r="C532" s="27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7"/>
      <c r="BG532" s="27"/>
    </row>
    <row r="533" spans="1:59" ht="15.75" customHeight="1" x14ac:dyDescent="0.3">
      <c r="A533" s="26"/>
      <c r="B533" s="27"/>
      <c r="C533" s="27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7"/>
      <c r="BG533" s="27"/>
    </row>
    <row r="534" spans="1:59" ht="15.75" customHeight="1" x14ac:dyDescent="0.3">
      <c r="A534" s="26"/>
      <c r="B534" s="27"/>
      <c r="C534" s="27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7"/>
      <c r="BG534" s="27"/>
    </row>
    <row r="535" spans="1:59" ht="15.75" customHeight="1" x14ac:dyDescent="0.3">
      <c r="A535" s="26"/>
      <c r="B535" s="27"/>
      <c r="C535" s="27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7"/>
      <c r="BG535" s="27"/>
    </row>
    <row r="536" spans="1:59" ht="15.75" customHeight="1" x14ac:dyDescent="0.3">
      <c r="A536" s="26"/>
      <c r="B536" s="27"/>
      <c r="C536" s="27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7"/>
      <c r="BG536" s="27"/>
    </row>
    <row r="537" spans="1:59" ht="15.75" customHeight="1" x14ac:dyDescent="0.3">
      <c r="A537" s="26"/>
      <c r="B537" s="27"/>
      <c r="C537" s="27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7"/>
      <c r="BG537" s="27"/>
    </row>
    <row r="538" spans="1:59" ht="15.75" customHeight="1" x14ac:dyDescent="0.3">
      <c r="A538" s="26"/>
      <c r="B538" s="27"/>
      <c r="C538" s="27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7"/>
      <c r="BG538" s="27"/>
    </row>
    <row r="539" spans="1:59" ht="15.75" customHeight="1" x14ac:dyDescent="0.3">
      <c r="A539" s="26"/>
      <c r="B539" s="27"/>
      <c r="C539" s="27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7"/>
      <c r="BG539" s="27"/>
    </row>
    <row r="540" spans="1:59" ht="15.75" customHeight="1" x14ac:dyDescent="0.3">
      <c r="A540" s="26"/>
      <c r="B540" s="27"/>
      <c r="C540" s="27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7"/>
      <c r="BG540" s="27"/>
    </row>
    <row r="541" spans="1:59" ht="15.75" customHeight="1" x14ac:dyDescent="0.3">
      <c r="A541" s="26"/>
      <c r="B541" s="27"/>
      <c r="C541" s="27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7"/>
      <c r="BG541" s="27"/>
    </row>
    <row r="542" spans="1:59" ht="15.75" customHeight="1" x14ac:dyDescent="0.3">
      <c r="A542" s="26"/>
      <c r="B542" s="27"/>
      <c r="C542" s="27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7"/>
      <c r="BG542" s="27"/>
    </row>
    <row r="543" spans="1:59" ht="15.75" customHeight="1" x14ac:dyDescent="0.3">
      <c r="A543" s="26"/>
      <c r="B543" s="27"/>
      <c r="C543" s="27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7"/>
      <c r="BG543" s="27"/>
    </row>
    <row r="544" spans="1:59" ht="15.75" customHeight="1" x14ac:dyDescent="0.3">
      <c r="A544" s="26"/>
      <c r="B544" s="27"/>
      <c r="C544" s="27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7"/>
      <c r="BG544" s="27"/>
    </row>
    <row r="545" spans="1:59" ht="15.75" customHeight="1" x14ac:dyDescent="0.3">
      <c r="A545" s="26"/>
      <c r="B545" s="27"/>
      <c r="C545" s="2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7"/>
      <c r="BG545" s="27"/>
    </row>
    <row r="546" spans="1:59" ht="15.75" customHeight="1" x14ac:dyDescent="0.3">
      <c r="A546" s="26"/>
      <c r="B546" s="27"/>
      <c r="C546" s="27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7"/>
      <c r="BG546" s="27"/>
    </row>
    <row r="547" spans="1:59" ht="15.75" customHeight="1" x14ac:dyDescent="0.3">
      <c r="A547" s="26"/>
      <c r="B547" s="27"/>
      <c r="C547" s="27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7"/>
      <c r="BG547" s="27"/>
    </row>
    <row r="548" spans="1:59" ht="15.75" customHeight="1" x14ac:dyDescent="0.3">
      <c r="A548" s="26"/>
      <c r="B548" s="27"/>
      <c r="C548" s="27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7"/>
      <c r="BG548" s="27"/>
    </row>
    <row r="549" spans="1:59" ht="15.75" customHeight="1" x14ac:dyDescent="0.3">
      <c r="A549" s="26"/>
      <c r="B549" s="27"/>
      <c r="C549" s="27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7"/>
      <c r="BG549" s="27"/>
    </row>
    <row r="550" spans="1:59" ht="15.75" customHeight="1" x14ac:dyDescent="0.3">
      <c r="A550" s="26"/>
      <c r="B550" s="27"/>
      <c r="C550" s="27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7"/>
      <c r="BG550" s="27"/>
    </row>
    <row r="551" spans="1:59" ht="15.75" customHeight="1" x14ac:dyDescent="0.3">
      <c r="A551" s="26"/>
      <c r="B551" s="27"/>
      <c r="C551" s="27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7"/>
      <c r="BG551" s="27"/>
    </row>
    <row r="552" spans="1:59" ht="15.75" customHeight="1" x14ac:dyDescent="0.3">
      <c r="A552" s="26"/>
      <c r="B552" s="27"/>
      <c r="C552" s="27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7"/>
      <c r="BG552" s="27"/>
    </row>
    <row r="553" spans="1:59" ht="15.75" customHeight="1" x14ac:dyDescent="0.3">
      <c r="A553" s="26"/>
      <c r="B553" s="27"/>
      <c r="C553" s="27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7"/>
      <c r="BG553" s="27"/>
    </row>
    <row r="554" spans="1:59" ht="15.75" customHeight="1" x14ac:dyDescent="0.3">
      <c r="A554" s="26"/>
      <c r="B554" s="27"/>
      <c r="C554" s="27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7"/>
      <c r="BG554" s="27"/>
    </row>
    <row r="555" spans="1:59" ht="15.75" customHeight="1" x14ac:dyDescent="0.3">
      <c r="A555" s="26"/>
      <c r="B555" s="27"/>
      <c r="C555" s="27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7"/>
      <c r="BG555" s="27"/>
    </row>
    <row r="556" spans="1:59" ht="15.75" customHeight="1" x14ac:dyDescent="0.3">
      <c r="A556" s="26"/>
      <c r="B556" s="27"/>
      <c r="C556" s="27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7"/>
      <c r="BG556" s="27"/>
    </row>
    <row r="557" spans="1:59" ht="15.75" customHeight="1" x14ac:dyDescent="0.3">
      <c r="A557" s="26"/>
      <c r="B557" s="27"/>
      <c r="C557" s="27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7"/>
      <c r="BG557" s="27"/>
    </row>
    <row r="558" spans="1:59" ht="15.75" customHeight="1" x14ac:dyDescent="0.3">
      <c r="A558" s="26"/>
      <c r="B558" s="27"/>
      <c r="C558" s="27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7"/>
      <c r="BG558" s="27"/>
    </row>
    <row r="559" spans="1:59" ht="15.75" customHeight="1" x14ac:dyDescent="0.3">
      <c r="A559" s="26"/>
      <c r="B559" s="27"/>
      <c r="C559" s="27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7"/>
      <c r="BG559" s="27"/>
    </row>
    <row r="560" spans="1:59" ht="15.75" customHeight="1" x14ac:dyDescent="0.3">
      <c r="A560" s="26"/>
      <c r="B560" s="27"/>
      <c r="C560" s="27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7"/>
      <c r="BG560" s="27"/>
    </row>
    <row r="561" spans="1:59" ht="15.75" customHeight="1" x14ac:dyDescent="0.3">
      <c r="A561" s="26"/>
      <c r="B561" s="27"/>
      <c r="C561" s="27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7"/>
      <c r="BG561" s="27"/>
    </row>
    <row r="562" spans="1:59" ht="15.75" customHeight="1" x14ac:dyDescent="0.3">
      <c r="A562" s="26"/>
      <c r="B562" s="27"/>
      <c r="C562" s="27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7"/>
      <c r="BG562" s="27"/>
    </row>
    <row r="563" spans="1:59" ht="15.75" customHeight="1" x14ac:dyDescent="0.3">
      <c r="A563" s="26"/>
      <c r="B563" s="27"/>
      <c r="C563" s="2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7"/>
      <c r="BG563" s="27"/>
    </row>
    <row r="564" spans="1:59" ht="15.75" customHeight="1" x14ac:dyDescent="0.3">
      <c r="A564" s="26"/>
      <c r="B564" s="27"/>
      <c r="C564" s="27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7"/>
      <c r="BG564" s="27"/>
    </row>
    <row r="565" spans="1:59" ht="15.75" customHeight="1" x14ac:dyDescent="0.3">
      <c r="A565" s="26"/>
      <c r="B565" s="27"/>
      <c r="C565" s="27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7"/>
      <c r="BG565" s="27"/>
    </row>
    <row r="566" spans="1:59" ht="15.75" customHeight="1" x14ac:dyDescent="0.3">
      <c r="A566" s="26"/>
      <c r="B566" s="27"/>
      <c r="C566" s="27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7"/>
      <c r="BG566" s="27"/>
    </row>
    <row r="567" spans="1:59" ht="15.75" customHeight="1" x14ac:dyDescent="0.3">
      <c r="A567" s="26"/>
      <c r="B567" s="27"/>
      <c r="C567" s="27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7"/>
      <c r="BG567" s="27"/>
    </row>
    <row r="568" spans="1:59" ht="15.75" customHeight="1" x14ac:dyDescent="0.3">
      <c r="A568" s="26"/>
      <c r="B568" s="27"/>
      <c r="C568" s="27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7"/>
      <c r="BG568" s="27"/>
    </row>
    <row r="569" spans="1:59" ht="15.75" customHeight="1" x14ac:dyDescent="0.3">
      <c r="A569" s="26"/>
      <c r="B569" s="27"/>
      <c r="C569" s="27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7"/>
      <c r="BG569" s="27"/>
    </row>
    <row r="570" spans="1:59" ht="15.75" customHeight="1" x14ac:dyDescent="0.3">
      <c r="A570" s="26"/>
      <c r="B570" s="27"/>
      <c r="C570" s="27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7"/>
      <c r="BG570" s="27"/>
    </row>
    <row r="571" spans="1:59" ht="15.75" customHeight="1" x14ac:dyDescent="0.3">
      <c r="A571" s="26"/>
      <c r="B571" s="27"/>
      <c r="C571" s="27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7"/>
      <c r="BG571" s="27"/>
    </row>
    <row r="572" spans="1:59" ht="15.75" customHeight="1" x14ac:dyDescent="0.3">
      <c r="A572" s="26"/>
      <c r="B572" s="27"/>
      <c r="C572" s="27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7"/>
      <c r="BG572" s="27"/>
    </row>
    <row r="573" spans="1:59" ht="15.75" customHeight="1" x14ac:dyDescent="0.3">
      <c r="A573" s="26"/>
      <c r="B573" s="27"/>
      <c r="C573" s="27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7"/>
      <c r="BG573" s="27"/>
    </row>
    <row r="574" spans="1:59" ht="15.75" customHeight="1" x14ac:dyDescent="0.3">
      <c r="A574" s="26"/>
      <c r="B574" s="27"/>
      <c r="C574" s="27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7"/>
      <c r="BG574" s="27"/>
    </row>
    <row r="575" spans="1:59" ht="15.75" customHeight="1" x14ac:dyDescent="0.3">
      <c r="A575" s="26"/>
      <c r="B575" s="27"/>
      <c r="C575" s="27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7"/>
      <c r="BG575" s="27"/>
    </row>
    <row r="576" spans="1:59" ht="15.75" customHeight="1" x14ac:dyDescent="0.3">
      <c r="A576" s="26"/>
      <c r="B576" s="27"/>
      <c r="C576" s="27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7"/>
      <c r="BG576" s="27"/>
    </row>
    <row r="577" spans="1:59" ht="15.75" customHeight="1" x14ac:dyDescent="0.3">
      <c r="A577" s="26"/>
      <c r="B577" s="27"/>
      <c r="C577" s="27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7"/>
      <c r="BG577" s="27"/>
    </row>
    <row r="578" spans="1:59" ht="15.75" customHeight="1" x14ac:dyDescent="0.3">
      <c r="A578" s="26"/>
      <c r="B578" s="27"/>
      <c r="C578" s="27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7"/>
      <c r="BG578" s="27"/>
    </row>
    <row r="579" spans="1:59" ht="15.75" customHeight="1" x14ac:dyDescent="0.3">
      <c r="A579" s="26"/>
      <c r="B579" s="27"/>
      <c r="C579" s="27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7"/>
      <c r="BG579" s="27"/>
    </row>
    <row r="580" spans="1:59" ht="15.75" customHeight="1" x14ac:dyDescent="0.3">
      <c r="A580" s="26"/>
      <c r="B580" s="27"/>
      <c r="C580" s="27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7"/>
      <c r="BG580" s="27"/>
    </row>
    <row r="581" spans="1:59" ht="15.75" customHeight="1" x14ac:dyDescent="0.3">
      <c r="A581" s="26"/>
      <c r="B581" s="27"/>
      <c r="C581" s="2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7"/>
      <c r="BG581" s="27"/>
    </row>
    <row r="582" spans="1:59" ht="15.75" customHeight="1" x14ac:dyDescent="0.3">
      <c r="A582" s="26"/>
      <c r="B582" s="27"/>
      <c r="C582" s="27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7"/>
      <c r="BG582" s="27"/>
    </row>
    <row r="583" spans="1:59" ht="15.75" customHeight="1" x14ac:dyDescent="0.3">
      <c r="A583" s="26"/>
      <c r="B583" s="27"/>
      <c r="C583" s="27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7"/>
      <c r="BG583" s="27"/>
    </row>
    <row r="584" spans="1:59" ht="15.75" customHeight="1" x14ac:dyDescent="0.3">
      <c r="A584" s="26"/>
      <c r="B584" s="27"/>
      <c r="C584" s="27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7"/>
      <c r="BG584" s="27"/>
    </row>
    <row r="585" spans="1:59" ht="15.75" customHeight="1" x14ac:dyDescent="0.3">
      <c r="A585" s="26"/>
      <c r="B585" s="27"/>
      <c r="C585" s="27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7"/>
      <c r="BG585" s="27"/>
    </row>
    <row r="586" spans="1:59" ht="15.75" customHeight="1" x14ac:dyDescent="0.3">
      <c r="A586" s="26"/>
      <c r="B586" s="27"/>
      <c r="C586" s="27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7"/>
      <c r="BG586" s="27"/>
    </row>
    <row r="587" spans="1:59" ht="15.75" customHeight="1" x14ac:dyDescent="0.3">
      <c r="A587" s="26"/>
      <c r="B587" s="27"/>
      <c r="C587" s="27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7"/>
      <c r="BG587" s="27"/>
    </row>
    <row r="588" spans="1:59" ht="15.75" customHeight="1" x14ac:dyDescent="0.3">
      <c r="A588" s="26"/>
      <c r="B588" s="27"/>
      <c r="C588" s="27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7"/>
      <c r="BG588" s="27"/>
    </row>
    <row r="589" spans="1:59" ht="15.75" customHeight="1" x14ac:dyDescent="0.3">
      <c r="A589" s="26"/>
      <c r="B589" s="27"/>
      <c r="C589" s="27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7"/>
      <c r="BG589" s="27"/>
    </row>
    <row r="590" spans="1:59" ht="15.75" customHeight="1" x14ac:dyDescent="0.3">
      <c r="A590" s="26"/>
      <c r="B590" s="27"/>
      <c r="C590" s="27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7"/>
      <c r="BG590" s="27"/>
    </row>
    <row r="591" spans="1:59" ht="15.75" customHeight="1" x14ac:dyDescent="0.3">
      <c r="A591" s="26"/>
      <c r="B591" s="27"/>
      <c r="C591" s="27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7"/>
      <c r="BG591" s="27"/>
    </row>
    <row r="592" spans="1:59" ht="15.75" customHeight="1" x14ac:dyDescent="0.3">
      <c r="A592" s="26"/>
      <c r="B592" s="27"/>
      <c r="C592" s="27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7"/>
      <c r="BG592" s="27"/>
    </row>
    <row r="593" spans="1:59" ht="15.75" customHeight="1" x14ac:dyDescent="0.3">
      <c r="A593" s="26"/>
      <c r="B593" s="27"/>
      <c r="C593" s="27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7"/>
      <c r="BG593" s="27"/>
    </row>
    <row r="594" spans="1:59" ht="15.75" customHeight="1" x14ac:dyDescent="0.3">
      <c r="A594" s="26"/>
      <c r="B594" s="27"/>
      <c r="C594" s="27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7"/>
      <c r="BG594" s="27"/>
    </row>
    <row r="595" spans="1:59" ht="15.75" customHeight="1" x14ac:dyDescent="0.3">
      <c r="A595" s="26"/>
      <c r="B595" s="27"/>
      <c r="C595" s="27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7"/>
      <c r="BG595" s="27"/>
    </row>
    <row r="596" spans="1:59" ht="15.75" customHeight="1" x14ac:dyDescent="0.3">
      <c r="A596" s="26"/>
      <c r="B596" s="27"/>
      <c r="C596" s="27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7"/>
      <c r="BG596" s="27"/>
    </row>
    <row r="597" spans="1:59" ht="15.75" customHeight="1" x14ac:dyDescent="0.3">
      <c r="A597" s="26"/>
      <c r="B597" s="27"/>
      <c r="C597" s="27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7"/>
      <c r="BG597" s="27"/>
    </row>
    <row r="598" spans="1:59" ht="15.75" customHeight="1" x14ac:dyDescent="0.3">
      <c r="A598" s="26"/>
      <c r="B598" s="27"/>
      <c r="C598" s="27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7"/>
      <c r="BG598" s="27"/>
    </row>
    <row r="599" spans="1:59" ht="15.75" customHeight="1" x14ac:dyDescent="0.3">
      <c r="A599" s="26"/>
      <c r="B599" s="27"/>
      <c r="C599" s="2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7"/>
      <c r="BG599" s="27"/>
    </row>
    <row r="600" spans="1:59" ht="15.75" customHeight="1" x14ac:dyDescent="0.3">
      <c r="A600" s="26"/>
      <c r="B600" s="27"/>
      <c r="C600" s="27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7"/>
      <c r="BG600" s="27"/>
    </row>
    <row r="601" spans="1:59" ht="15.75" customHeight="1" x14ac:dyDescent="0.3">
      <c r="A601" s="26"/>
      <c r="B601" s="27"/>
      <c r="C601" s="27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7"/>
      <c r="BG601" s="27"/>
    </row>
    <row r="602" spans="1:59" ht="15.75" customHeight="1" x14ac:dyDescent="0.3">
      <c r="A602" s="26"/>
      <c r="B602" s="27"/>
      <c r="C602" s="27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7"/>
      <c r="BG602" s="27"/>
    </row>
    <row r="603" spans="1:59" ht="15.75" customHeight="1" x14ac:dyDescent="0.3">
      <c r="A603" s="26"/>
      <c r="B603" s="27"/>
      <c r="C603" s="27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7"/>
      <c r="BG603" s="27"/>
    </row>
    <row r="604" spans="1:59" ht="15.75" customHeight="1" x14ac:dyDescent="0.3">
      <c r="A604" s="26"/>
      <c r="B604" s="27"/>
      <c r="C604" s="27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7"/>
      <c r="BG604" s="27"/>
    </row>
    <row r="605" spans="1:59" ht="15.75" customHeight="1" x14ac:dyDescent="0.3">
      <c r="A605" s="26"/>
      <c r="B605" s="27"/>
      <c r="C605" s="27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7"/>
      <c r="BG605" s="27"/>
    </row>
    <row r="606" spans="1:59" ht="15.75" customHeight="1" x14ac:dyDescent="0.3">
      <c r="A606" s="26"/>
      <c r="B606" s="27"/>
      <c r="C606" s="27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7"/>
      <c r="BG606" s="27"/>
    </row>
    <row r="607" spans="1:59" ht="15.75" customHeight="1" x14ac:dyDescent="0.3">
      <c r="A607" s="26"/>
      <c r="B607" s="27"/>
      <c r="C607" s="27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7"/>
      <c r="BG607" s="27"/>
    </row>
    <row r="608" spans="1:59" ht="15.75" customHeight="1" x14ac:dyDescent="0.3">
      <c r="A608" s="26"/>
      <c r="B608" s="27"/>
      <c r="C608" s="27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7"/>
      <c r="BG608" s="27"/>
    </row>
    <row r="609" spans="1:59" ht="15.75" customHeight="1" x14ac:dyDescent="0.3">
      <c r="A609" s="26"/>
      <c r="B609" s="27"/>
      <c r="C609" s="27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7"/>
      <c r="BG609" s="27"/>
    </row>
    <row r="610" spans="1:59" ht="15.75" customHeight="1" x14ac:dyDescent="0.3">
      <c r="A610" s="26"/>
      <c r="B610" s="27"/>
      <c r="C610" s="27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7"/>
      <c r="BG610" s="27"/>
    </row>
    <row r="611" spans="1:59" ht="15.75" customHeight="1" x14ac:dyDescent="0.3">
      <c r="A611" s="26"/>
      <c r="B611" s="27"/>
      <c r="C611" s="27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7"/>
      <c r="BG611" s="27"/>
    </row>
    <row r="612" spans="1:59" ht="15.75" customHeight="1" x14ac:dyDescent="0.3">
      <c r="A612" s="26"/>
      <c r="B612" s="27"/>
      <c r="C612" s="27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7"/>
      <c r="BG612" s="27"/>
    </row>
    <row r="613" spans="1:59" ht="15.75" customHeight="1" x14ac:dyDescent="0.3">
      <c r="A613" s="26"/>
      <c r="B613" s="27"/>
      <c r="C613" s="27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7"/>
      <c r="BG613" s="27"/>
    </row>
    <row r="614" spans="1:59" ht="15.75" customHeight="1" x14ac:dyDescent="0.3">
      <c r="A614" s="26"/>
      <c r="B614" s="27"/>
      <c r="C614" s="27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7"/>
      <c r="BG614" s="27"/>
    </row>
    <row r="615" spans="1:59" ht="15.75" customHeight="1" x14ac:dyDescent="0.3">
      <c r="A615" s="26"/>
      <c r="B615" s="27"/>
      <c r="C615" s="27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7"/>
      <c r="BG615" s="27"/>
    </row>
    <row r="616" spans="1:59" ht="15.75" customHeight="1" x14ac:dyDescent="0.3">
      <c r="A616" s="26"/>
      <c r="B616" s="27"/>
      <c r="C616" s="27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7"/>
      <c r="BG616" s="27"/>
    </row>
    <row r="617" spans="1:59" ht="15.75" customHeight="1" x14ac:dyDescent="0.3">
      <c r="A617" s="26"/>
      <c r="B617" s="27"/>
      <c r="C617" s="2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7"/>
      <c r="BG617" s="27"/>
    </row>
    <row r="618" spans="1:59" ht="15.75" customHeight="1" x14ac:dyDescent="0.3">
      <c r="A618" s="26"/>
      <c r="B618" s="27"/>
      <c r="C618" s="27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7"/>
      <c r="BG618" s="27"/>
    </row>
    <row r="619" spans="1:59" ht="15.75" customHeight="1" x14ac:dyDescent="0.3">
      <c r="A619" s="26"/>
      <c r="B619" s="27"/>
      <c r="C619" s="27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7"/>
      <c r="BG619" s="27"/>
    </row>
    <row r="620" spans="1:59" ht="15.75" customHeight="1" x14ac:dyDescent="0.3">
      <c r="A620" s="26"/>
      <c r="B620" s="27"/>
      <c r="C620" s="27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7"/>
      <c r="BG620" s="27"/>
    </row>
    <row r="621" spans="1:59" ht="15.75" customHeight="1" x14ac:dyDescent="0.3">
      <c r="A621" s="26"/>
      <c r="B621" s="27"/>
      <c r="C621" s="27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7"/>
      <c r="BG621" s="27"/>
    </row>
    <row r="622" spans="1:59" ht="15.75" customHeight="1" x14ac:dyDescent="0.3">
      <c r="A622" s="26"/>
      <c r="B622" s="27"/>
      <c r="C622" s="27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7"/>
      <c r="BG622" s="27"/>
    </row>
    <row r="623" spans="1:59" ht="15.75" customHeight="1" x14ac:dyDescent="0.3">
      <c r="A623" s="26"/>
      <c r="B623" s="27"/>
      <c r="C623" s="27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7"/>
      <c r="BG623" s="27"/>
    </row>
    <row r="624" spans="1:59" ht="15.75" customHeight="1" x14ac:dyDescent="0.3">
      <c r="A624" s="26"/>
      <c r="B624" s="27"/>
      <c r="C624" s="27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7"/>
      <c r="BG624" s="27"/>
    </row>
    <row r="625" spans="1:59" ht="15.75" customHeight="1" x14ac:dyDescent="0.3">
      <c r="A625" s="26"/>
      <c r="B625" s="27"/>
      <c r="C625" s="27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7"/>
      <c r="BG625" s="27"/>
    </row>
    <row r="626" spans="1:59" ht="15.75" customHeight="1" x14ac:dyDescent="0.3">
      <c r="A626" s="26"/>
      <c r="B626" s="27"/>
      <c r="C626" s="27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7"/>
      <c r="BG626" s="27"/>
    </row>
    <row r="627" spans="1:59" ht="15.75" customHeight="1" x14ac:dyDescent="0.3">
      <c r="A627" s="26"/>
      <c r="B627" s="27"/>
      <c r="C627" s="27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7"/>
      <c r="BG627" s="27"/>
    </row>
    <row r="628" spans="1:59" ht="15.75" customHeight="1" x14ac:dyDescent="0.3">
      <c r="A628" s="26"/>
      <c r="B628" s="27"/>
      <c r="C628" s="27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7"/>
      <c r="BG628" s="27"/>
    </row>
    <row r="629" spans="1:59" ht="15.75" customHeight="1" x14ac:dyDescent="0.3">
      <c r="A629" s="26"/>
      <c r="B629" s="27"/>
      <c r="C629" s="27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7"/>
      <c r="BG629" s="27"/>
    </row>
    <row r="630" spans="1:59" ht="15.75" customHeight="1" x14ac:dyDescent="0.3">
      <c r="A630" s="26"/>
      <c r="B630" s="27"/>
      <c r="C630" s="27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7"/>
      <c r="BG630" s="27"/>
    </row>
    <row r="631" spans="1:59" ht="15.75" customHeight="1" x14ac:dyDescent="0.3">
      <c r="A631" s="26"/>
      <c r="B631" s="27"/>
      <c r="C631" s="27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7"/>
      <c r="BG631" s="27"/>
    </row>
    <row r="632" spans="1:59" ht="15.75" customHeight="1" x14ac:dyDescent="0.3">
      <c r="A632" s="26"/>
      <c r="B632" s="27"/>
      <c r="C632" s="27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7"/>
      <c r="BG632" s="27"/>
    </row>
    <row r="633" spans="1:59" ht="15.75" customHeight="1" x14ac:dyDescent="0.3">
      <c r="A633" s="26"/>
      <c r="B633" s="27"/>
      <c r="C633" s="27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7"/>
      <c r="BG633" s="27"/>
    </row>
    <row r="634" spans="1:59" ht="15.75" customHeight="1" x14ac:dyDescent="0.3">
      <c r="A634" s="26"/>
      <c r="B634" s="27"/>
      <c r="C634" s="27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7"/>
      <c r="BG634" s="27"/>
    </row>
    <row r="635" spans="1:59" ht="15.75" customHeight="1" x14ac:dyDescent="0.3">
      <c r="A635" s="26"/>
      <c r="B635" s="27"/>
      <c r="C635" s="2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7"/>
      <c r="BG635" s="27"/>
    </row>
    <row r="636" spans="1:59" ht="15.75" customHeight="1" x14ac:dyDescent="0.3">
      <c r="A636" s="26"/>
      <c r="B636" s="27"/>
      <c r="C636" s="27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7"/>
      <c r="BG636" s="27"/>
    </row>
    <row r="637" spans="1:59" ht="15.75" customHeight="1" x14ac:dyDescent="0.3">
      <c r="A637" s="26"/>
      <c r="B637" s="27"/>
      <c r="C637" s="27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7"/>
      <c r="BG637" s="27"/>
    </row>
    <row r="638" spans="1:59" ht="15.75" customHeight="1" x14ac:dyDescent="0.3">
      <c r="A638" s="26"/>
      <c r="B638" s="27"/>
      <c r="C638" s="27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7"/>
      <c r="BG638" s="27"/>
    </row>
    <row r="639" spans="1:59" ht="15.75" customHeight="1" x14ac:dyDescent="0.3">
      <c r="A639" s="26"/>
      <c r="B639" s="27"/>
      <c r="C639" s="27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7"/>
      <c r="BG639" s="27"/>
    </row>
    <row r="640" spans="1:59" ht="15.75" customHeight="1" x14ac:dyDescent="0.3">
      <c r="A640" s="26"/>
      <c r="B640" s="27"/>
      <c r="C640" s="27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7"/>
      <c r="BG640" s="27"/>
    </row>
    <row r="641" spans="1:59" ht="15.75" customHeight="1" x14ac:dyDescent="0.3">
      <c r="A641" s="26"/>
      <c r="B641" s="27"/>
      <c r="C641" s="27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7"/>
      <c r="BG641" s="27"/>
    </row>
    <row r="642" spans="1:59" ht="15.75" customHeight="1" x14ac:dyDescent="0.3">
      <c r="A642" s="26"/>
      <c r="B642" s="27"/>
      <c r="C642" s="27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7"/>
      <c r="BG642" s="27"/>
    </row>
    <row r="643" spans="1:59" ht="15.75" customHeight="1" x14ac:dyDescent="0.3">
      <c r="A643" s="26"/>
      <c r="B643" s="27"/>
      <c r="C643" s="27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7"/>
      <c r="BG643" s="27"/>
    </row>
    <row r="644" spans="1:59" ht="15.75" customHeight="1" x14ac:dyDescent="0.3">
      <c r="A644" s="26"/>
      <c r="B644" s="27"/>
      <c r="C644" s="27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7"/>
      <c r="BG644" s="27"/>
    </row>
    <row r="645" spans="1:59" ht="15.75" customHeight="1" x14ac:dyDescent="0.3">
      <c r="A645" s="26"/>
      <c r="B645" s="27"/>
      <c r="C645" s="27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7"/>
      <c r="BG645" s="27"/>
    </row>
    <row r="646" spans="1:59" ht="15.75" customHeight="1" x14ac:dyDescent="0.3">
      <c r="A646" s="26"/>
      <c r="B646" s="27"/>
      <c r="C646" s="27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7"/>
      <c r="BG646" s="27"/>
    </row>
    <row r="647" spans="1:59" ht="15.75" customHeight="1" x14ac:dyDescent="0.3">
      <c r="A647" s="26"/>
      <c r="B647" s="27"/>
      <c r="C647" s="27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7"/>
      <c r="BG647" s="27"/>
    </row>
    <row r="648" spans="1:59" ht="15.75" customHeight="1" x14ac:dyDescent="0.3">
      <c r="A648" s="26"/>
      <c r="B648" s="27"/>
      <c r="C648" s="27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7"/>
      <c r="BG648" s="27"/>
    </row>
    <row r="649" spans="1:59" ht="15.75" customHeight="1" x14ac:dyDescent="0.3">
      <c r="A649" s="26"/>
      <c r="B649" s="27"/>
      <c r="C649" s="27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7"/>
      <c r="BG649" s="27"/>
    </row>
    <row r="650" spans="1:59" ht="15.75" customHeight="1" x14ac:dyDescent="0.3">
      <c r="A650" s="26"/>
      <c r="B650" s="27"/>
      <c r="C650" s="27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7"/>
      <c r="BG650" s="27"/>
    </row>
    <row r="651" spans="1:59" ht="15.75" customHeight="1" x14ac:dyDescent="0.3">
      <c r="A651" s="26"/>
      <c r="B651" s="27"/>
      <c r="C651" s="27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7"/>
      <c r="BG651" s="27"/>
    </row>
    <row r="652" spans="1:59" ht="15.75" customHeight="1" x14ac:dyDescent="0.3">
      <c r="A652" s="26"/>
      <c r="B652" s="27"/>
      <c r="C652" s="27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7"/>
      <c r="BG652" s="27"/>
    </row>
    <row r="653" spans="1:59" ht="15.75" customHeight="1" x14ac:dyDescent="0.3">
      <c r="A653" s="26"/>
      <c r="B653" s="27"/>
      <c r="C653" s="2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7"/>
      <c r="BG653" s="27"/>
    </row>
    <row r="654" spans="1:59" ht="15.75" customHeight="1" x14ac:dyDescent="0.3">
      <c r="A654" s="26"/>
      <c r="B654" s="27"/>
      <c r="C654" s="27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7"/>
      <c r="BG654" s="27"/>
    </row>
    <row r="655" spans="1:59" ht="15.75" customHeight="1" x14ac:dyDescent="0.3">
      <c r="A655" s="26"/>
      <c r="B655" s="27"/>
      <c r="C655" s="27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7"/>
      <c r="BG655" s="27"/>
    </row>
    <row r="656" spans="1:59" ht="15.75" customHeight="1" x14ac:dyDescent="0.3">
      <c r="A656" s="26"/>
      <c r="B656" s="27"/>
      <c r="C656" s="27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7"/>
      <c r="BG656" s="27"/>
    </row>
    <row r="657" spans="1:59" ht="15.75" customHeight="1" x14ac:dyDescent="0.3">
      <c r="A657" s="26"/>
      <c r="B657" s="27"/>
      <c r="C657" s="27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7"/>
      <c r="BG657" s="27"/>
    </row>
    <row r="658" spans="1:59" ht="15.75" customHeight="1" x14ac:dyDescent="0.3">
      <c r="A658" s="26"/>
      <c r="B658" s="27"/>
      <c r="C658" s="27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7"/>
      <c r="BG658" s="27"/>
    </row>
    <row r="659" spans="1:59" ht="15.75" customHeight="1" x14ac:dyDescent="0.3">
      <c r="A659" s="26"/>
      <c r="B659" s="27"/>
      <c r="C659" s="27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7"/>
      <c r="BG659" s="27"/>
    </row>
    <row r="660" spans="1:59" ht="15.75" customHeight="1" x14ac:dyDescent="0.3">
      <c r="A660" s="26"/>
      <c r="B660" s="27"/>
      <c r="C660" s="27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7"/>
      <c r="BG660" s="27"/>
    </row>
    <row r="661" spans="1:59" ht="15.75" customHeight="1" x14ac:dyDescent="0.3">
      <c r="A661" s="26"/>
      <c r="B661" s="27"/>
      <c r="C661" s="27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7"/>
      <c r="BG661" s="27"/>
    </row>
    <row r="662" spans="1:59" ht="15.75" customHeight="1" x14ac:dyDescent="0.3">
      <c r="A662" s="26"/>
      <c r="B662" s="27"/>
      <c r="C662" s="27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7"/>
      <c r="BG662" s="27"/>
    </row>
    <row r="663" spans="1:59" ht="15.75" customHeight="1" x14ac:dyDescent="0.3">
      <c r="A663" s="26"/>
      <c r="B663" s="27"/>
      <c r="C663" s="27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7"/>
      <c r="BG663" s="27"/>
    </row>
    <row r="664" spans="1:59" ht="15.75" customHeight="1" x14ac:dyDescent="0.3">
      <c r="A664" s="26"/>
      <c r="B664" s="27"/>
      <c r="C664" s="27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7"/>
      <c r="BG664" s="27"/>
    </row>
    <row r="665" spans="1:59" ht="15.75" customHeight="1" x14ac:dyDescent="0.3">
      <c r="A665" s="26"/>
      <c r="B665" s="27"/>
      <c r="C665" s="27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7"/>
      <c r="BG665" s="27"/>
    </row>
    <row r="666" spans="1:59" ht="15.75" customHeight="1" x14ac:dyDescent="0.3">
      <c r="A666" s="26"/>
      <c r="B666" s="27"/>
      <c r="C666" s="27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7"/>
      <c r="BG666" s="27"/>
    </row>
    <row r="667" spans="1:59" ht="15.75" customHeight="1" x14ac:dyDescent="0.3">
      <c r="A667" s="26"/>
      <c r="B667" s="27"/>
      <c r="C667" s="27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7"/>
      <c r="BG667" s="27"/>
    </row>
    <row r="668" spans="1:59" ht="15.75" customHeight="1" x14ac:dyDescent="0.3">
      <c r="A668" s="26"/>
      <c r="B668" s="27"/>
      <c r="C668" s="27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7"/>
      <c r="BG668" s="27"/>
    </row>
    <row r="669" spans="1:59" ht="15.75" customHeight="1" x14ac:dyDescent="0.3">
      <c r="A669" s="26"/>
      <c r="B669" s="27"/>
      <c r="C669" s="27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7"/>
      <c r="BG669" s="27"/>
    </row>
    <row r="670" spans="1:59" ht="15.75" customHeight="1" x14ac:dyDescent="0.3">
      <c r="A670" s="26"/>
      <c r="B670" s="27"/>
      <c r="C670" s="27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7"/>
      <c r="BG670" s="27"/>
    </row>
    <row r="671" spans="1:59" ht="15.75" customHeight="1" x14ac:dyDescent="0.3">
      <c r="A671" s="26"/>
      <c r="B671" s="27"/>
      <c r="C671" s="2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7"/>
      <c r="BG671" s="27"/>
    </row>
    <row r="672" spans="1:59" ht="15.75" customHeight="1" x14ac:dyDescent="0.3">
      <c r="A672" s="26"/>
      <c r="B672" s="27"/>
      <c r="C672" s="27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7"/>
      <c r="BG672" s="27"/>
    </row>
    <row r="673" spans="1:59" ht="15.75" customHeight="1" x14ac:dyDescent="0.3">
      <c r="A673" s="26"/>
      <c r="B673" s="27"/>
      <c r="C673" s="27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7"/>
      <c r="BG673" s="27"/>
    </row>
    <row r="674" spans="1:59" ht="15.75" customHeight="1" x14ac:dyDescent="0.3">
      <c r="A674" s="26"/>
      <c r="B674" s="27"/>
      <c r="C674" s="27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7"/>
      <c r="BG674" s="27"/>
    </row>
    <row r="675" spans="1:59" ht="15.75" customHeight="1" x14ac:dyDescent="0.3">
      <c r="A675" s="26"/>
      <c r="B675" s="27"/>
      <c r="C675" s="27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7"/>
      <c r="BG675" s="27"/>
    </row>
    <row r="676" spans="1:59" ht="15.75" customHeight="1" x14ac:dyDescent="0.3">
      <c r="A676" s="26"/>
      <c r="B676" s="27"/>
      <c r="C676" s="27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7"/>
      <c r="BG676" s="27"/>
    </row>
    <row r="677" spans="1:59" ht="15.75" customHeight="1" x14ac:dyDescent="0.3">
      <c r="A677" s="26"/>
      <c r="B677" s="27"/>
      <c r="C677" s="27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7"/>
      <c r="BG677" s="27"/>
    </row>
    <row r="678" spans="1:59" ht="15.75" customHeight="1" x14ac:dyDescent="0.3">
      <c r="A678" s="26"/>
      <c r="B678" s="27"/>
      <c r="C678" s="27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7"/>
      <c r="BG678" s="27"/>
    </row>
    <row r="679" spans="1:59" ht="15.75" customHeight="1" x14ac:dyDescent="0.3">
      <c r="A679" s="26"/>
      <c r="B679" s="27"/>
      <c r="C679" s="27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7"/>
      <c r="BG679" s="27"/>
    </row>
    <row r="680" spans="1:59" ht="15.75" customHeight="1" x14ac:dyDescent="0.3">
      <c r="A680" s="26"/>
      <c r="B680" s="27"/>
      <c r="C680" s="27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7"/>
      <c r="BG680" s="27"/>
    </row>
    <row r="681" spans="1:59" ht="15.75" customHeight="1" x14ac:dyDescent="0.3">
      <c r="A681" s="26"/>
      <c r="B681" s="27"/>
      <c r="C681" s="27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7"/>
      <c r="BG681" s="27"/>
    </row>
    <row r="682" spans="1:59" ht="15.75" customHeight="1" x14ac:dyDescent="0.3">
      <c r="A682" s="26"/>
      <c r="B682" s="27"/>
      <c r="C682" s="27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7"/>
      <c r="BG682" s="27"/>
    </row>
    <row r="683" spans="1:59" ht="15.75" customHeight="1" x14ac:dyDescent="0.3">
      <c r="A683" s="26"/>
      <c r="B683" s="27"/>
      <c r="C683" s="27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7"/>
      <c r="BG683" s="27"/>
    </row>
    <row r="684" spans="1:59" ht="15.75" customHeight="1" x14ac:dyDescent="0.3">
      <c r="A684" s="26"/>
      <c r="B684" s="27"/>
      <c r="C684" s="27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7"/>
      <c r="BG684" s="27"/>
    </row>
    <row r="685" spans="1:59" ht="15.75" customHeight="1" x14ac:dyDescent="0.3">
      <c r="A685" s="26"/>
      <c r="B685" s="27"/>
      <c r="C685" s="27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7"/>
      <c r="BG685" s="27"/>
    </row>
    <row r="686" spans="1:59" ht="15.75" customHeight="1" x14ac:dyDescent="0.3">
      <c r="A686" s="26"/>
      <c r="B686" s="27"/>
      <c r="C686" s="27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7"/>
      <c r="BG686" s="27"/>
    </row>
    <row r="687" spans="1:59" ht="15.75" customHeight="1" x14ac:dyDescent="0.3">
      <c r="A687" s="26"/>
      <c r="B687" s="27"/>
      <c r="C687" s="27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7"/>
      <c r="BG687" s="27"/>
    </row>
    <row r="688" spans="1:59" ht="15.75" customHeight="1" x14ac:dyDescent="0.3">
      <c r="A688" s="26"/>
      <c r="B688" s="27"/>
      <c r="C688" s="27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7"/>
      <c r="BG688" s="27"/>
    </row>
    <row r="689" spans="1:59" ht="15.75" customHeight="1" x14ac:dyDescent="0.3">
      <c r="A689" s="26"/>
      <c r="B689" s="27"/>
      <c r="C689" s="2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7"/>
      <c r="BG689" s="27"/>
    </row>
    <row r="690" spans="1:59" ht="15.75" customHeight="1" x14ac:dyDescent="0.3">
      <c r="A690" s="26"/>
      <c r="B690" s="27"/>
      <c r="C690" s="27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7"/>
      <c r="BG690" s="27"/>
    </row>
    <row r="691" spans="1:59" ht="15.75" customHeight="1" x14ac:dyDescent="0.3">
      <c r="A691" s="26"/>
      <c r="B691" s="27"/>
      <c r="C691" s="27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7"/>
      <c r="BG691" s="27"/>
    </row>
    <row r="692" spans="1:59" ht="15.75" customHeight="1" x14ac:dyDescent="0.3">
      <c r="A692" s="26"/>
      <c r="B692" s="27"/>
      <c r="C692" s="27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7"/>
      <c r="BG692" s="27"/>
    </row>
    <row r="693" spans="1:59" ht="15.75" customHeight="1" x14ac:dyDescent="0.3">
      <c r="A693" s="26"/>
      <c r="B693" s="27"/>
      <c r="C693" s="27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7"/>
      <c r="BG693" s="27"/>
    </row>
    <row r="694" spans="1:59" ht="15.75" customHeight="1" x14ac:dyDescent="0.3">
      <c r="A694" s="26"/>
      <c r="B694" s="27"/>
      <c r="C694" s="27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7"/>
      <c r="BG694" s="27"/>
    </row>
    <row r="695" spans="1:59" ht="15.75" customHeight="1" x14ac:dyDescent="0.3">
      <c r="A695" s="26"/>
      <c r="B695" s="27"/>
      <c r="C695" s="27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7"/>
      <c r="BG695" s="27"/>
    </row>
    <row r="696" spans="1:59" ht="15.75" customHeight="1" x14ac:dyDescent="0.3">
      <c r="A696" s="26"/>
      <c r="B696" s="27"/>
      <c r="C696" s="27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7"/>
      <c r="BG696" s="27"/>
    </row>
    <row r="697" spans="1:59" ht="15.75" customHeight="1" x14ac:dyDescent="0.3">
      <c r="A697" s="26"/>
      <c r="B697" s="27"/>
      <c r="C697" s="27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7"/>
      <c r="BG697" s="27"/>
    </row>
    <row r="698" spans="1:59" ht="15.75" customHeight="1" x14ac:dyDescent="0.3">
      <c r="A698" s="26"/>
      <c r="B698" s="27"/>
      <c r="C698" s="27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7"/>
      <c r="BG698" s="27"/>
    </row>
    <row r="699" spans="1:59" ht="15.75" customHeight="1" x14ac:dyDescent="0.3">
      <c r="A699" s="26"/>
      <c r="B699" s="27"/>
      <c r="C699" s="27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7"/>
      <c r="BG699" s="27"/>
    </row>
    <row r="700" spans="1:59" ht="15.75" customHeight="1" x14ac:dyDescent="0.3">
      <c r="A700" s="26"/>
      <c r="B700" s="27"/>
      <c r="C700" s="27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7"/>
      <c r="BG700" s="27"/>
    </row>
    <row r="701" spans="1:59" ht="15.75" customHeight="1" x14ac:dyDescent="0.3">
      <c r="A701" s="26"/>
      <c r="B701" s="27"/>
      <c r="C701" s="27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7"/>
      <c r="BG701" s="27"/>
    </row>
    <row r="702" spans="1:59" ht="15.75" customHeight="1" x14ac:dyDescent="0.3">
      <c r="A702" s="26"/>
      <c r="B702" s="27"/>
      <c r="C702" s="27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7"/>
      <c r="BG702" s="27"/>
    </row>
    <row r="703" spans="1:59" ht="15.75" customHeight="1" x14ac:dyDescent="0.3">
      <c r="A703" s="26"/>
      <c r="B703" s="27"/>
      <c r="C703" s="27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7"/>
      <c r="BG703" s="27"/>
    </row>
    <row r="704" spans="1:59" ht="15.75" customHeight="1" x14ac:dyDescent="0.3">
      <c r="A704" s="26"/>
      <c r="B704" s="27"/>
      <c r="C704" s="27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7"/>
      <c r="BG704" s="27"/>
    </row>
    <row r="705" spans="1:59" ht="15.75" customHeight="1" x14ac:dyDescent="0.3">
      <c r="A705" s="26"/>
      <c r="B705" s="27"/>
      <c r="C705" s="27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7"/>
      <c r="BG705" s="27"/>
    </row>
    <row r="706" spans="1:59" ht="15.75" customHeight="1" x14ac:dyDescent="0.3">
      <c r="A706" s="26"/>
      <c r="B706" s="27"/>
      <c r="C706" s="27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7"/>
      <c r="BG706" s="27"/>
    </row>
    <row r="707" spans="1:59" ht="15.75" customHeight="1" x14ac:dyDescent="0.3">
      <c r="A707" s="26"/>
      <c r="B707" s="27"/>
      <c r="C707" s="27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7"/>
      <c r="BG707" s="27"/>
    </row>
    <row r="708" spans="1:59" ht="15.75" customHeight="1" x14ac:dyDescent="0.3">
      <c r="A708" s="26"/>
      <c r="B708" s="27"/>
      <c r="C708" s="27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7"/>
      <c r="BG708" s="27"/>
    </row>
    <row r="709" spans="1:59" ht="15.75" customHeight="1" x14ac:dyDescent="0.3">
      <c r="A709" s="26"/>
      <c r="B709" s="27"/>
      <c r="C709" s="27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7"/>
      <c r="BG709" s="27"/>
    </row>
    <row r="710" spans="1:59" ht="15.75" customHeight="1" x14ac:dyDescent="0.3">
      <c r="A710" s="26"/>
      <c r="B710" s="27"/>
      <c r="C710" s="27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7"/>
      <c r="BG710" s="27"/>
    </row>
    <row r="711" spans="1:59" ht="15.75" customHeight="1" x14ac:dyDescent="0.3">
      <c r="A711" s="26"/>
      <c r="B711" s="27"/>
      <c r="C711" s="27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7"/>
      <c r="BG711" s="27"/>
    </row>
    <row r="712" spans="1:59" ht="15.75" customHeight="1" x14ac:dyDescent="0.3">
      <c r="A712" s="26"/>
      <c r="B712" s="27"/>
      <c r="C712" s="27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7"/>
      <c r="BG712" s="27"/>
    </row>
    <row r="713" spans="1:59" ht="15.75" customHeight="1" x14ac:dyDescent="0.3">
      <c r="A713" s="26"/>
      <c r="B713" s="27"/>
      <c r="C713" s="27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7"/>
      <c r="BG713" s="27"/>
    </row>
    <row r="714" spans="1:59" ht="15.75" customHeight="1" x14ac:dyDescent="0.3">
      <c r="A714" s="26"/>
      <c r="B714" s="27"/>
      <c r="C714" s="27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7"/>
      <c r="BG714" s="27"/>
    </row>
    <row r="715" spans="1:59" ht="15.75" customHeight="1" x14ac:dyDescent="0.3">
      <c r="A715" s="26"/>
      <c r="B715" s="27"/>
      <c r="C715" s="27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7"/>
      <c r="BG715" s="27"/>
    </row>
    <row r="716" spans="1:59" ht="15.75" customHeight="1" x14ac:dyDescent="0.3">
      <c r="A716" s="26"/>
      <c r="B716" s="27"/>
      <c r="C716" s="27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7"/>
      <c r="BG716" s="27"/>
    </row>
    <row r="717" spans="1:59" ht="15.75" customHeight="1" x14ac:dyDescent="0.3">
      <c r="A717" s="26"/>
      <c r="B717" s="27"/>
      <c r="C717" s="27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7"/>
      <c r="BG717" s="27"/>
    </row>
    <row r="718" spans="1:59" ht="15.75" customHeight="1" x14ac:dyDescent="0.3">
      <c r="A718" s="26"/>
      <c r="B718" s="27"/>
      <c r="C718" s="27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7"/>
      <c r="BG718" s="27"/>
    </row>
    <row r="719" spans="1:59" ht="15.75" customHeight="1" x14ac:dyDescent="0.3">
      <c r="A719" s="26"/>
      <c r="B719" s="27"/>
      <c r="C719" s="27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7"/>
      <c r="BG719" s="27"/>
    </row>
    <row r="720" spans="1:59" ht="15.75" customHeight="1" x14ac:dyDescent="0.3">
      <c r="A720" s="26"/>
      <c r="B720" s="27"/>
      <c r="C720" s="27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7"/>
      <c r="BG720" s="27"/>
    </row>
    <row r="721" spans="1:59" ht="15.75" customHeight="1" x14ac:dyDescent="0.3">
      <c r="A721" s="26"/>
      <c r="B721" s="27"/>
      <c r="C721" s="27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7"/>
      <c r="BG721" s="27"/>
    </row>
    <row r="722" spans="1:59" ht="15.75" customHeight="1" x14ac:dyDescent="0.3">
      <c r="A722" s="26"/>
      <c r="B722" s="27"/>
      <c r="C722" s="27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7"/>
      <c r="BG722" s="27"/>
    </row>
    <row r="723" spans="1:59" ht="15.75" customHeight="1" x14ac:dyDescent="0.3">
      <c r="A723" s="26"/>
      <c r="B723" s="27"/>
      <c r="C723" s="27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7"/>
      <c r="BG723" s="27"/>
    </row>
    <row r="724" spans="1:59" ht="15.75" customHeight="1" x14ac:dyDescent="0.3">
      <c r="A724" s="26"/>
      <c r="B724" s="27"/>
      <c r="C724" s="27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7"/>
      <c r="BG724" s="27"/>
    </row>
    <row r="725" spans="1:59" ht="15.75" customHeight="1" x14ac:dyDescent="0.3">
      <c r="A725" s="26"/>
      <c r="B725" s="27"/>
      <c r="C725" s="2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7"/>
      <c r="BG725" s="27"/>
    </row>
    <row r="726" spans="1:59" ht="15.75" customHeight="1" x14ac:dyDescent="0.3">
      <c r="A726" s="26"/>
      <c r="B726" s="27"/>
      <c r="C726" s="27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7"/>
      <c r="BG726" s="27"/>
    </row>
    <row r="727" spans="1:59" ht="15.75" customHeight="1" x14ac:dyDescent="0.3">
      <c r="A727" s="26"/>
      <c r="B727" s="27"/>
      <c r="C727" s="27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7"/>
      <c r="BG727" s="27"/>
    </row>
    <row r="728" spans="1:59" ht="15.75" customHeight="1" x14ac:dyDescent="0.3">
      <c r="A728" s="26"/>
      <c r="B728" s="27"/>
      <c r="C728" s="27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7"/>
      <c r="BG728" s="27"/>
    </row>
    <row r="729" spans="1:59" ht="15.75" customHeight="1" x14ac:dyDescent="0.3">
      <c r="A729" s="26"/>
      <c r="B729" s="27"/>
      <c r="C729" s="27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7"/>
      <c r="BG729" s="27"/>
    </row>
    <row r="730" spans="1:59" ht="15.75" customHeight="1" x14ac:dyDescent="0.3">
      <c r="A730" s="26"/>
      <c r="B730" s="27"/>
      <c r="C730" s="27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7"/>
      <c r="BG730" s="27"/>
    </row>
    <row r="731" spans="1:59" ht="15.75" customHeight="1" x14ac:dyDescent="0.3">
      <c r="A731" s="26"/>
      <c r="B731" s="27"/>
      <c r="C731" s="27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7"/>
      <c r="BG731" s="27"/>
    </row>
    <row r="732" spans="1:59" ht="15.75" customHeight="1" x14ac:dyDescent="0.3">
      <c r="A732" s="26"/>
      <c r="B732" s="27"/>
      <c r="C732" s="27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7"/>
      <c r="BG732" s="27"/>
    </row>
    <row r="733" spans="1:59" ht="15.75" customHeight="1" x14ac:dyDescent="0.3">
      <c r="A733" s="26"/>
      <c r="B733" s="27"/>
      <c r="C733" s="27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7"/>
      <c r="BG733" s="27"/>
    </row>
    <row r="734" spans="1:59" ht="15.75" customHeight="1" x14ac:dyDescent="0.3">
      <c r="A734" s="26"/>
      <c r="B734" s="27"/>
      <c r="C734" s="27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7"/>
      <c r="BG734" s="27"/>
    </row>
    <row r="735" spans="1:59" ht="15.75" customHeight="1" x14ac:dyDescent="0.3">
      <c r="A735" s="26"/>
      <c r="B735" s="27"/>
      <c r="C735" s="27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7"/>
      <c r="BG735" s="27"/>
    </row>
    <row r="736" spans="1:59" ht="15.75" customHeight="1" x14ac:dyDescent="0.3">
      <c r="A736" s="26"/>
      <c r="B736" s="27"/>
      <c r="C736" s="27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7"/>
      <c r="BG736" s="27"/>
    </row>
    <row r="737" spans="1:59" ht="15.75" customHeight="1" x14ac:dyDescent="0.3">
      <c r="A737" s="26"/>
      <c r="B737" s="27"/>
      <c r="C737" s="27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7"/>
      <c r="BG737" s="27"/>
    </row>
    <row r="738" spans="1:59" ht="15.75" customHeight="1" x14ac:dyDescent="0.3">
      <c r="A738" s="26"/>
      <c r="B738" s="27"/>
      <c r="C738" s="27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7"/>
      <c r="BG738" s="27"/>
    </row>
    <row r="739" spans="1:59" ht="15.75" customHeight="1" x14ac:dyDescent="0.3">
      <c r="A739" s="26"/>
      <c r="B739" s="27"/>
      <c r="C739" s="27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7"/>
      <c r="BG739" s="27"/>
    </row>
    <row r="740" spans="1:59" ht="15.75" customHeight="1" x14ac:dyDescent="0.3">
      <c r="A740" s="26"/>
      <c r="B740" s="27"/>
      <c r="C740" s="27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7"/>
      <c r="BG740" s="27"/>
    </row>
    <row r="741" spans="1:59" ht="15.75" customHeight="1" x14ac:dyDescent="0.3">
      <c r="A741" s="26"/>
      <c r="B741" s="27"/>
      <c r="C741" s="27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7"/>
      <c r="BG741" s="27"/>
    </row>
    <row r="742" spans="1:59" ht="15.75" customHeight="1" x14ac:dyDescent="0.3">
      <c r="A742" s="26"/>
      <c r="B742" s="27"/>
      <c r="C742" s="27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7"/>
      <c r="BG742" s="27"/>
    </row>
    <row r="743" spans="1:59" ht="15.75" customHeight="1" x14ac:dyDescent="0.3">
      <c r="A743" s="26"/>
      <c r="B743" s="27"/>
      <c r="C743" s="2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7"/>
      <c r="BG743" s="27"/>
    </row>
    <row r="744" spans="1:59" ht="15.75" customHeight="1" x14ac:dyDescent="0.3">
      <c r="A744" s="26"/>
      <c r="B744" s="27"/>
      <c r="C744" s="27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7"/>
      <c r="BG744" s="27"/>
    </row>
    <row r="745" spans="1:59" ht="15.75" customHeight="1" x14ac:dyDescent="0.3">
      <c r="A745" s="26"/>
      <c r="B745" s="27"/>
      <c r="C745" s="27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7"/>
      <c r="BG745" s="27"/>
    </row>
    <row r="746" spans="1:59" ht="15.75" customHeight="1" x14ac:dyDescent="0.3">
      <c r="A746" s="26"/>
      <c r="B746" s="27"/>
      <c r="C746" s="27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7"/>
      <c r="BG746" s="27"/>
    </row>
    <row r="747" spans="1:59" ht="15.75" customHeight="1" x14ac:dyDescent="0.3">
      <c r="A747" s="26"/>
      <c r="B747" s="27"/>
      <c r="C747" s="27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7"/>
      <c r="BG747" s="27"/>
    </row>
    <row r="748" spans="1:59" ht="15.75" customHeight="1" x14ac:dyDescent="0.3">
      <c r="A748" s="26"/>
      <c r="B748" s="27"/>
      <c r="C748" s="27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7"/>
      <c r="BG748" s="27"/>
    </row>
    <row r="749" spans="1:59" ht="15.75" customHeight="1" x14ac:dyDescent="0.3">
      <c r="A749" s="26"/>
      <c r="B749" s="27"/>
      <c r="C749" s="27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7"/>
      <c r="BG749" s="27"/>
    </row>
    <row r="750" spans="1:59" ht="15.75" customHeight="1" x14ac:dyDescent="0.3">
      <c r="A750" s="26"/>
      <c r="B750" s="27"/>
      <c r="C750" s="27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7"/>
      <c r="BG750" s="27"/>
    </row>
    <row r="751" spans="1:59" ht="15.75" customHeight="1" x14ac:dyDescent="0.3">
      <c r="A751" s="26"/>
      <c r="B751" s="27"/>
      <c r="C751" s="27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7"/>
      <c r="BG751" s="27"/>
    </row>
    <row r="752" spans="1:59" ht="15.75" customHeight="1" x14ac:dyDescent="0.3">
      <c r="A752" s="26"/>
      <c r="B752" s="27"/>
      <c r="C752" s="27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7"/>
      <c r="BG752" s="27"/>
    </row>
    <row r="753" spans="1:59" ht="15.75" customHeight="1" x14ac:dyDescent="0.3">
      <c r="A753" s="26"/>
      <c r="B753" s="27"/>
      <c r="C753" s="27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7"/>
      <c r="BG753" s="27"/>
    </row>
    <row r="754" spans="1:59" ht="15.75" customHeight="1" x14ac:dyDescent="0.3">
      <c r="A754" s="26"/>
      <c r="B754" s="27"/>
      <c r="C754" s="27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7"/>
      <c r="BG754" s="27"/>
    </row>
    <row r="755" spans="1:59" ht="15.75" customHeight="1" x14ac:dyDescent="0.3">
      <c r="A755" s="26"/>
      <c r="B755" s="27"/>
      <c r="C755" s="27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7"/>
      <c r="BG755" s="27"/>
    </row>
    <row r="756" spans="1:59" ht="15.75" customHeight="1" x14ac:dyDescent="0.3">
      <c r="A756" s="26"/>
      <c r="B756" s="27"/>
      <c r="C756" s="27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7"/>
      <c r="BG756" s="27"/>
    </row>
    <row r="757" spans="1:59" ht="15.75" customHeight="1" x14ac:dyDescent="0.3">
      <c r="A757" s="26"/>
      <c r="B757" s="27"/>
      <c r="C757" s="27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7"/>
      <c r="BG757" s="27"/>
    </row>
    <row r="758" spans="1:59" ht="15.75" customHeight="1" x14ac:dyDescent="0.3">
      <c r="A758" s="26"/>
      <c r="B758" s="27"/>
      <c r="C758" s="27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7"/>
      <c r="BG758" s="27"/>
    </row>
    <row r="759" spans="1:59" ht="15.75" customHeight="1" x14ac:dyDescent="0.3">
      <c r="A759" s="26"/>
      <c r="B759" s="27"/>
      <c r="C759" s="27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7"/>
      <c r="BG759" s="27"/>
    </row>
    <row r="760" spans="1:59" ht="15.75" customHeight="1" x14ac:dyDescent="0.3">
      <c r="A760" s="26"/>
      <c r="B760" s="27"/>
      <c r="C760" s="27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7"/>
      <c r="BG760" s="27"/>
    </row>
    <row r="761" spans="1:59" ht="15.75" customHeight="1" x14ac:dyDescent="0.3">
      <c r="A761" s="26"/>
      <c r="B761" s="27"/>
      <c r="C761" s="2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7"/>
      <c r="BG761" s="27"/>
    </row>
    <row r="762" spans="1:59" ht="15.75" customHeight="1" x14ac:dyDescent="0.3">
      <c r="A762" s="26"/>
      <c r="B762" s="27"/>
      <c r="C762" s="27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7"/>
      <c r="BG762" s="27"/>
    </row>
    <row r="763" spans="1:59" ht="15.75" customHeight="1" x14ac:dyDescent="0.3">
      <c r="A763" s="26"/>
      <c r="B763" s="27"/>
      <c r="C763" s="27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7"/>
      <c r="BG763" s="27"/>
    </row>
    <row r="764" spans="1:59" ht="15.75" customHeight="1" x14ac:dyDescent="0.3">
      <c r="A764" s="26"/>
      <c r="B764" s="27"/>
      <c r="C764" s="27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7"/>
      <c r="BG764" s="27"/>
    </row>
    <row r="765" spans="1:59" ht="15.75" customHeight="1" x14ac:dyDescent="0.3">
      <c r="A765" s="26"/>
      <c r="B765" s="27"/>
      <c r="C765" s="27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7"/>
      <c r="BG765" s="27"/>
    </row>
    <row r="766" spans="1:59" ht="15.75" customHeight="1" x14ac:dyDescent="0.3">
      <c r="A766" s="26"/>
      <c r="B766" s="27"/>
      <c r="C766" s="27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7"/>
      <c r="BG766" s="27"/>
    </row>
    <row r="767" spans="1:59" ht="15.75" customHeight="1" x14ac:dyDescent="0.3">
      <c r="A767" s="26"/>
      <c r="B767" s="27"/>
      <c r="C767" s="27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7"/>
      <c r="BG767" s="27"/>
    </row>
    <row r="768" spans="1:59" ht="15.75" customHeight="1" x14ac:dyDescent="0.3">
      <c r="A768" s="26"/>
      <c r="B768" s="27"/>
      <c r="C768" s="27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7"/>
      <c r="BG768" s="27"/>
    </row>
    <row r="769" spans="1:59" ht="15.75" customHeight="1" x14ac:dyDescent="0.3">
      <c r="A769" s="26"/>
      <c r="B769" s="27"/>
      <c r="C769" s="27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7"/>
      <c r="BG769" s="27"/>
    </row>
    <row r="770" spans="1:59" ht="15.75" customHeight="1" x14ac:dyDescent="0.3">
      <c r="A770" s="26"/>
      <c r="B770" s="27"/>
      <c r="C770" s="27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7"/>
      <c r="BG770" s="27"/>
    </row>
    <row r="771" spans="1:59" ht="15.75" customHeight="1" x14ac:dyDescent="0.3">
      <c r="A771" s="26"/>
      <c r="B771" s="27"/>
      <c r="C771" s="27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7"/>
      <c r="BG771" s="27"/>
    </row>
    <row r="772" spans="1:59" ht="15.75" customHeight="1" x14ac:dyDescent="0.3">
      <c r="A772" s="26"/>
      <c r="B772" s="27"/>
      <c r="C772" s="27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7"/>
      <c r="BG772" s="27"/>
    </row>
    <row r="773" spans="1:59" ht="15.75" customHeight="1" x14ac:dyDescent="0.3">
      <c r="A773" s="26"/>
      <c r="B773" s="27"/>
      <c r="C773" s="27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7"/>
      <c r="BG773" s="27"/>
    </row>
    <row r="774" spans="1:59" ht="15.75" customHeight="1" x14ac:dyDescent="0.3">
      <c r="A774" s="26"/>
      <c r="B774" s="27"/>
      <c r="C774" s="27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7"/>
      <c r="BG774" s="27"/>
    </row>
    <row r="775" spans="1:59" ht="15.75" customHeight="1" x14ac:dyDescent="0.3">
      <c r="A775" s="26"/>
      <c r="B775" s="27"/>
      <c r="C775" s="27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7"/>
      <c r="BG775" s="27"/>
    </row>
    <row r="776" spans="1:59" ht="15.75" customHeight="1" x14ac:dyDescent="0.3">
      <c r="A776" s="26"/>
      <c r="B776" s="27"/>
      <c r="C776" s="27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7"/>
      <c r="BG776" s="27"/>
    </row>
    <row r="777" spans="1:59" ht="15.75" customHeight="1" x14ac:dyDescent="0.3">
      <c r="A777" s="26"/>
      <c r="B777" s="27"/>
      <c r="C777" s="27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7"/>
      <c r="BG777" s="27"/>
    </row>
    <row r="778" spans="1:59" ht="15.75" customHeight="1" x14ac:dyDescent="0.3">
      <c r="A778" s="26"/>
      <c r="B778" s="27"/>
      <c r="C778" s="27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7"/>
      <c r="BG778" s="27"/>
    </row>
    <row r="779" spans="1:59" ht="15.75" customHeight="1" x14ac:dyDescent="0.3">
      <c r="A779" s="26"/>
      <c r="B779" s="27"/>
      <c r="C779" s="2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7"/>
      <c r="BG779" s="27"/>
    </row>
    <row r="780" spans="1:59" ht="15.75" customHeight="1" x14ac:dyDescent="0.3">
      <c r="A780" s="26"/>
      <c r="B780" s="27"/>
      <c r="C780" s="27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7"/>
      <c r="BG780" s="27"/>
    </row>
    <row r="781" spans="1:59" ht="15.75" customHeight="1" x14ac:dyDescent="0.3">
      <c r="A781" s="26"/>
      <c r="B781" s="27"/>
      <c r="C781" s="27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7"/>
      <c r="BG781" s="27"/>
    </row>
    <row r="782" spans="1:59" ht="15.75" customHeight="1" x14ac:dyDescent="0.3">
      <c r="A782" s="26"/>
      <c r="B782" s="27"/>
      <c r="C782" s="27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7"/>
      <c r="BG782" s="27"/>
    </row>
    <row r="783" spans="1:59" ht="15.75" customHeight="1" x14ac:dyDescent="0.3">
      <c r="A783" s="26"/>
      <c r="B783" s="27"/>
      <c r="C783" s="27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7"/>
      <c r="BG783" s="27"/>
    </row>
    <row r="784" spans="1:59" ht="15.75" customHeight="1" x14ac:dyDescent="0.3">
      <c r="A784" s="26"/>
      <c r="B784" s="27"/>
      <c r="C784" s="27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7"/>
      <c r="BG784" s="27"/>
    </row>
    <row r="785" spans="1:59" ht="15.75" customHeight="1" x14ac:dyDescent="0.3">
      <c r="A785" s="26"/>
      <c r="B785" s="27"/>
      <c r="C785" s="27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7"/>
      <c r="BG785" s="27"/>
    </row>
    <row r="786" spans="1:59" ht="15.75" customHeight="1" x14ac:dyDescent="0.3">
      <c r="A786" s="26"/>
      <c r="B786" s="27"/>
      <c r="C786" s="27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7"/>
      <c r="BG786" s="27"/>
    </row>
    <row r="787" spans="1:59" ht="15.75" customHeight="1" x14ac:dyDescent="0.3">
      <c r="A787" s="26"/>
      <c r="B787" s="27"/>
      <c r="C787" s="27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7"/>
      <c r="BG787" s="27"/>
    </row>
    <row r="788" spans="1:59" ht="15.75" customHeight="1" x14ac:dyDescent="0.3">
      <c r="A788" s="26"/>
      <c r="B788" s="27"/>
      <c r="C788" s="27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7"/>
      <c r="BG788" s="27"/>
    </row>
    <row r="789" spans="1:59" ht="15.75" customHeight="1" x14ac:dyDescent="0.3">
      <c r="A789" s="26"/>
      <c r="B789" s="27"/>
      <c r="C789" s="27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7"/>
      <c r="BG789" s="27"/>
    </row>
    <row r="790" spans="1:59" ht="15.75" customHeight="1" x14ac:dyDescent="0.3">
      <c r="A790" s="26"/>
      <c r="B790" s="27"/>
      <c r="C790" s="27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7"/>
      <c r="BG790" s="27"/>
    </row>
    <row r="791" spans="1:59" ht="15.75" customHeight="1" x14ac:dyDescent="0.3">
      <c r="A791" s="26"/>
      <c r="B791" s="27"/>
      <c r="C791" s="27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7"/>
      <c r="BG791" s="27"/>
    </row>
    <row r="792" spans="1:59" ht="15.75" customHeight="1" x14ac:dyDescent="0.3">
      <c r="A792" s="26"/>
      <c r="B792" s="27"/>
      <c r="C792" s="27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7"/>
      <c r="BG792" s="27"/>
    </row>
    <row r="793" spans="1:59" ht="15.75" customHeight="1" x14ac:dyDescent="0.3">
      <c r="A793" s="26"/>
      <c r="B793" s="27"/>
      <c r="C793" s="27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7"/>
      <c r="BG793" s="27"/>
    </row>
    <row r="794" spans="1:59" ht="15.75" customHeight="1" x14ac:dyDescent="0.3">
      <c r="A794" s="26"/>
      <c r="B794" s="27"/>
      <c r="C794" s="27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7"/>
      <c r="BG794" s="27"/>
    </row>
    <row r="795" spans="1:59" ht="15.75" customHeight="1" x14ac:dyDescent="0.3">
      <c r="A795" s="26"/>
      <c r="B795" s="27"/>
      <c r="C795" s="27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7"/>
      <c r="BG795" s="27"/>
    </row>
    <row r="796" spans="1:59" ht="15.75" customHeight="1" x14ac:dyDescent="0.3">
      <c r="A796" s="26"/>
      <c r="B796" s="27"/>
      <c r="C796" s="27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7"/>
      <c r="BG796" s="27"/>
    </row>
    <row r="797" spans="1:59" ht="15.75" customHeight="1" x14ac:dyDescent="0.3">
      <c r="A797" s="26"/>
      <c r="B797" s="27"/>
      <c r="C797" s="2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7"/>
      <c r="BG797" s="27"/>
    </row>
    <row r="798" spans="1:59" ht="15.75" customHeight="1" x14ac:dyDescent="0.3">
      <c r="A798" s="26"/>
      <c r="B798" s="27"/>
      <c r="C798" s="27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7"/>
      <c r="BG798" s="27"/>
    </row>
    <row r="799" spans="1:59" ht="15.75" customHeight="1" x14ac:dyDescent="0.3">
      <c r="A799" s="26"/>
      <c r="B799" s="27"/>
      <c r="C799" s="27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7"/>
      <c r="BG799" s="27"/>
    </row>
    <row r="800" spans="1:59" ht="15.75" customHeight="1" x14ac:dyDescent="0.3">
      <c r="A800" s="26"/>
      <c r="B800" s="27"/>
      <c r="C800" s="27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7"/>
      <c r="BG800" s="27"/>
    </row>
    <row r="801" spans="1:59" ht="15.75" customHeight="1" x14ac:dyDescent="0.3">
      <c r="A801" s="26"/>
      <c r="B801" s="27"/>
      <c r="C801" s="27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7"/>
      <c r="BG801" s="27"/>
    </row>
    <row r="802" spans="1:59" ht="15.75" customHeight="1" x14ac:dyDescent="0.3">
      <c r="A802" s="26"/>
      <c r="B802" s="27"/>
      <c r="C802" s="27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7"/>
      <c r="BG802" s="27"/>
    </row>
    <row r="803" spans="1:59" ht="15.75" customHeight="1" x14ac:dyDescent="0.3">
      <c r="A803" s="26"/>
      <c r="B803" s="27"/>
      <c r="C803" s="27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7"/>
      <c r="BG803" s="27"/>
    </row>
    <row r="804" spans="1:59" ht="15.75" customHeight="1" x14ac:dyDescent="0.3">
      <c r="A804" s="26"/>
      <c r="B804" s="27"/>
      <c r="C804" s="27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7"/>
      <c r="BG804" s="27"/>
    </row>
    <row r="805" spans="1:59" ht="15.75" customHeight="1" x14ac:dyDescent="0.3">
      <c r="A805" s="26"/>
      <c r="B805" s="27"/>
      <c r="C805" s="27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7"/>
      <c r="BG805" s="27"/>
    </row>
    <row r="806" spans="1:59" ht="15.75" customHeight="1" x14ac:dyDescent="0.3">
      <c r="A806" s="26"/>
      <c r="B806" s="27"/>
      <c r="C806" s="27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7"/>
      <c r="BG806" s="27"/>
    </row>
    <row r="807" spans="1:59" ht="15.75" customHeight="1" x14ac:dyDescent="0.3">
      <c r="A807" s="26"/>
      <c r="B807" s="27"/>
      <c r="C807" s="27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7"/>
      <c r="BG807" s="27"/>
    </row>
    <row r="808" spans="1:59" ht="15.75" customHeight="1" x14ac:dyDescent="0.3">
      <c r="A808" s="26"/>
      <c r="B808" s="27"/>
      <c r="C808" s="27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7"/>
      <c r="BG808" s="27"/>
    </row>
    <row r="809" spans="1:59" ht="15.75" customHeight="1" x14ac:dyDescent="0.3">
      <c r="A809" s="26"/>
      <c r="B809" s="27"/>
      <c r="C809" s="27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7"/>
      <c r="BG809" s="27"/>
    </row>
    <row r="810" spans="1:59" ht="15.75" customHeight="1" x14ac:dyDescent="0.3">
      <c r="A810" s="26"/>
      <c r="B810" s="27"/>
      <c r="C810" s="27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7"/>
      <c r="BG810" s="27"/>
    </row>
    <row r="811" spans="1:59" ht="15.75" customHeight="1" x14ac:dyDescent="0.3">
      <c r="A811" s="26"/>
      <c r="B811" s="27"/>
      <c r="C811" s="27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7"/>
      <c r="BG811" s="27"/>
    </row>
    <row r="812" spans="1:59" ht="15.75" customHeight="1" x14ac:dyDescent="0.3">
      <c r="A812" s="26"/>
      <c r="B812" s="27"/>
      <c r="C812" s="27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7"/>
      <c r="BG812" s="27"/>
    </row>
    <row r="813" spans="1:59" ht="15.75" customHeight="1" x14ac:dyDescent="0.3">
      <c r="A813" s="26"/>
      <c r="B813" s="27"/>
      <c r="C813" s="27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7"/>
      <c r="BG813" s="27"/>
    </row>
    <row r="814" spans="1:59" ht="15.75" customHeight="1" x14ac:dyDescent="0.3">
      <c r="A814" s="26"/>
      <c r="B814" s="27"/>
      <c r="C814" s="27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7"/>
      <c r="BG814" s="27"/>
    </row>
    <row r="815" spans="1:59" ht="15.75" customHeight="1" x14ac:dyDescent="0.3">
      <c r="A815" s="26"/>
      <c r="B815" s="27"/>
      <c r="C815" s="2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7"/>
      <c r="BG815" s="27"/>
    </row>
    <row r="816" spans="1:59" ht="15.75" customHeight="1" x14ac:dyDescent="0.3">
      <c r="A816" s="26"/>
      <c r="B816" s="27"/>
      <c r="C816" s="27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7"/>
      <c r="BG816" s="27"/>
    </row>
    <row r="817" spans="1:59" ht="15.75" customHeight="1" x14ac:dyDescent="0.3">
      <c r="A817" s="26"/>
      <c r="B817" s="27"/>
      <c r="C817" s="27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7"/>
      <c r="BG817" s="27"/>
    </row>
    <row r="818" spans="1:59" ht="15.75" customHeight="1" x14ac:dyDescent="0.3">
      <c r="A818" s="26"/>
      <c r="B818" s="27"/>
      <c r="C818" s="27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7"/>
      <c r="BG818" s="27"/>
    </row>
    <row r="819" spans="1:59" ht="15.75" customHeight="1" x14ac:dyDescent="0.3">
      <c r="A819" s="26"/>
      <c r="B819" s="27"/>
      <c r="C819" s="27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7"/>
      <c r="BG819" s="27"/>
    </row>
    <row r="820" spans="1:59" ht="15.75" customHeight="1" x14ac:dyDescent="0.3">
      <c r="A820" s="26"/>
      <c r="B820" s="27"/>
      <c r="C820" s="27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7"/>
      <c r="BG820" s="27"/>
    </row>
    <row r="821" spans="1:59" ht="15.75" customHeight="1" x14ac:dyDescent="0.3">
      <c r="A821" s="26"/>
      <c r="B821" s="27"/>
      <c r="C821" s="27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7"/>
      <c r="BG821" s="27"/>
    </row>
    <row r="822" spans="1:59" ht="15.75" customHeight="1" x14ac:dyDescent="0.3">
      <c r="A822" s="26"/>
      <c r="B822" s="27"/>
      <c r="C822" s="27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7"/>
      <c r="BG822" s="27"/>
    </row>
    <row r="823" spans="1:59" ht="15.75" customHeight="1" x14ac:dyDescent="0.3">
      <c r="A823" s="26"/>
      <c r="B823" s="27"/>
      <c r="C823" s="27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7"/>
      <c r="BG823" s="27"/>
    </row>
    <row r="824" spans="1:59" ht="15.75" customHeight="1" x14ac:dyDescent="0.3">
      <c r="A824" s="26"/>
      <c r="B824" s="27"/>
      <c r="C824" s="27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7"/>
      <c r="BG824" s="27"/>
    </row>
    <row r="825" spans="1:59" ht="15.75" customHeight="1" x14ac:dyDescent="0.3">
      <c r="A825" s="26"/>
      <c r="B825" s="27"/>
      <c r="C825" s="27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7"/>
      <c r="BG825" s="27"/>
    </row>
    <row r="826" spans="1:59" ht="15.75" customHeight="1" x14ac:dyDescent="0.3">
      <c r="A826" s="26"/>
      <c r="B826" s="27"/>
      <c r="C826" s="27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7"/>
      <c r="BG826" s="27"/>
    </row>
    <row r="827" spans="1:59" ht="15.75" customHeight="1" x14ac:dyDescent="0.3">
      <c r="A827" s="26"/>
      <c r="B827" s="27"/>
      <c r="C827" s="27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7"/>
      <c r="BG827" s="27"/>
    </row>
    <row r="828" spans="1:59" ht="15.75" customHeight="1" x14ac:dyDescent="0.3">
      <c r="A828" s="26"/>
      <c r="B828" s="27"/>
      <c r="C828" s="27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7"/>
      <c r="BG828" s="27"/>
    </row>
    <row r="829" spans="1:59" ht="15.75" customHeight="1" x14ac:dyDescent="0.3">
      <c r="A829" s="26"/>
      <c r="B829" s="27"/>
      <c r="C829" s="27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7"/>
      <c r="BG829" s="27"/>
    </row>
    <row r="830" spans="1:59" ht="15.75" customHeight="1" x14ac:dyDescent="0.3">
      <c r="A830" s="26"/>
      <c r="B830" s="27"/>
      <c r="C830" s="27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7"/>
      <c r="BG830" s="27"/>
    </row>
    <row r="831" spans="1:59" ht="15.75" customHeight="1" x14ac:dyDescent="0.3">
      <c r="A831" s="26"/>
      <c r="B831" s="27"/>
      <c r="C831" s="27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7"/>
      <c r="BG831" s="27"/>
    </row>
    <row r="832" spans="1:59" ht="15.75" customHeight="1" x14ac:dyDescent="0.3">
      <c r="A832" s="26"/>
      <c r="B832" s="27"/>
      <c r="C832" s="27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7"/>
      <c r="BG832" s="27"/>
    </row>
    <row r="833" spans="1:59" ht="15.75" customHeight="1" x14ac:dyDescent="0.3">
      <c r="A833" s="26"/>
      <c r="B833" s="27"/>
      <c r="C833" s="2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7"/>
      <c r="BG833" s="27"/>
    </row>
    <row r="834" spans="1:59" ht="15.75" customHeight="1" x14ac:dyDescent="0.3">
      <c r="A834" s="26"/>
      <c r="B834" s="27"/>
      <c r="C834" s="27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7"/>
      <c r="BG834" s="27"/>
    </row>
    <row r="835" spans="1:59" ht="15.75" customHeight="1" x14ac:dyDescent="0.3">
      <c r="A835" s="26"/>
      <c r="B835" s="27"/>
      <c r="C835" s="27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7"/>
      <c r="BG835" s="27"/>
    </row>
    <row r="836" spans="1:59" ht="15.75" customHeight="1" x14ac:dyDescent="0.3">
      <c r="A836" s="26"/>
      <c r="B836" s="27"/>
      <c r="C836" s="27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7"/>
      <c r="BG836" s="27"/>
    </row>
    <row r="837" spans="1:59" ht="15.75" customHeight="1" x14ac:dyDescent="0.3">
      <c r="A837" s="26"/>
      <c r="B837" s="27"/>
      <c r="C837" s="27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7"/>
      <c r="BG837" s="27"/>
    </row>
    <row r="838" spans="1:59" ht="15.75" customHeight="1" x14ac:dyDescent="0.3">
      <c r="A838" s="26"/>
      <c r="B838" s="27"/>
      <c r="C838" s="27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7"/>
      <c r="BG838" s="27"/>
    </row>
    <row r="839" spans="1:59" ht="15.75" customHeight="1" x14ac:dyDescent="0.3">
      <c r="A839" s="26"/>
      <c r="B839" s="27"/>
      <c r="C839" s="27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7"/>
      <c r="BG839" s="27"/>
    </row>
    <row r="840" spans="1:59" ht="15.75" customHeight="1" x14ac:dyDescent="0.3">
      <c r="A840" s="26"/>
      <c r="B840" s="27"/>
      <c r="C840" s="27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7"/>
      <c r="BG840" s="27"/>
    </row>
    <row r="841" spans="1:59" ht="15.75" customHeight="1" x14ac:dyDescent="0.3">
      <c r="A841" s="26"/>
      <c r="B841" s="27"/>
      <c r="C841" s="27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7"/>
      <c r="BG841" s="27"/>
    </row>
    <row r="842" spans="1:59" ht="15.75" customHeight="1" x14ac:dyDescent="0.3">
      <c r="A842" s="26"/>
      <c r="B842" s="27"/>
      <c r="C842" s="27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7"/>
      <c r="BG842" s="27"/>
    </row>
    <row r="843" spans="1:59" ht="15.75" customHeight="1" x14ac:dyDescent="0.3">
      <c r="A843" s="26"/>
      <c r="B843" s="27"/>
      <c r="C843" s="27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7"/>
      <c r="BG843" s="27"/>
    </row>
    <row r="844" spans="1:59" ht="15.75" customHeight="1" x14ac:dyDescent="0.3">
      <c r="A844" s="26"/>
      <c r="B844" s="27"/>
      <c r="C844" s="27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7"/>
      <c r="BG844" s="27"/>
    </row>
    <row r="845" spans="1:59" ht="15.75" customHeight="1" x14ac:dyDescent="0.3">
      <c r="A845" s="26"/>
      <c r="B845" s="27"/>
      <c r="C845" s="27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7"/>
      <c r="BG845" s="27"/>
    </row>
    <row r="846" spans="1:59" ht="15.75" customHeight="1" x14ac:dyDescent="0.3">
      <c r="A846" s="26"/>
      <c r="B846" s="27"/>
      <c r="C846" s="27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7"/>
      <c r="BG846" s="27"/>
    </row>
    <row r="847" spans="1:59" ht="15.75" customHeight="1" x14ac:dyDescent="0.3">
      <c r="A847" s="26"/>
      <c r="B847" s="27"/>
      <c r="C847" s="27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7"/>
      <c r="BG847" s="27"/>
    </row>
    <row r="848" spans="1:59" ht="15.75" customHeight="1" x14ac:dyDescent="0.3">
      <c r="A848" s="26"/>
      <c r="B848" s="27"/>
      <c r="C848" s="27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7"/>
      <c r="BG848" s="27"/>
    </row>
    <row r="849" spans="1:59" ht="15.75" customHeight="1" x14ac:dyDescent="0.3">
      <c r="A849" s="26"/>
      <c r="B849" s="27"/>
      <c r="C849" s="27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7"/>
      <c r="BG849" s="27"/>
    </row>
    <row r="850" spans="1:59" ht="15.75" customHeight="1" x14ac:dyDescent="0.3">
      <c r="A850" s="26"/>
      <c r="B850" s="27"/>
      <c r="C850" s="27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7"/>
      <c r="BG850" s="27"/>
    </row>
    <row r="851" spans="1:59" ht="15.75" customHeight="1" x14ac:dyDescent="0.3">
      <c r="A851" s="26"/>
      <c r="B851" s="27"/>
      <c r="C851" s="2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7"/>
      <c r="BG851" s="27"/>
    </row>
    <row r="852" spans="1:59" ht="15.75" customHeight="1" x14ac:dyDescent="0.3">
      <c r="A852" s="26"/>
      <c r="B852" s="27"/>
      <c r="C852" s="27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7"/>
      <c r="BG852" s="27"/>
    </row>
    <row r="853" spans="1:59" ht="15.75" customHeight="1" x14ac:dyDescent="0.3">
      <c r="A853" s="26"/>
      <c r="B853" s="27"/>
      <c r="C853" s="27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7"/>
      <c r="BG853" s="27"/>
    </row>
    <row r="854" spans="1:59" ht="15.75" customHeight="1" x14ac:dyDescent="0.3">
      <c r="A854" s="26"/>
      <c r="B854" s="27"/>
      <c r="C854" s="27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7"/>
      <c r="BG854" s="27"/>
    </row>
    <row r="855" spans="1:59" ht="15.75" customHeight="1" x14ac:dyDescent="0.3">
      <c r="A855" s="26"/>
      <c r="B855" s="27"/>
      <c r="C855" s="27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7"/>
      <c r="BG855" s="27"/>
    </row>
    <row r="856" spans="1:59" ht="15.75" customHeight="1" x14ac:dyDescent="0.3">
      <c r="A856" s="26"/>
      <c r="B856" s="27"/>
      <c r="C856" s="27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7"/>
      <c r="BG856" s="27"/>
    </row>
    <row r="857" spans="1:59" ht="15.75" customHeight="1" x14ac:dyDescent="0.3">
      <c r="A857" s="26"/>
      <c r="B857" s="27"/>
      <c r="C857" s="27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7"/>
      <c r="BG857" s="27"/>
    </row>
    <row r="858" spans="1:59" ht="15.75" customHeight="1" x14ac:dyDescent="0.3">
      <c r="A858" s="26"/>
      <c r="B858" s="27"/>
      <c r="C858" s="27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7"/>
      <c r="BG858" s="27"/>
    </row>
    <row r="859" spans="1:59" ht="15.75" customHeight="1" x14ac:dyDescent="0.3">
      <c r="A859" s="26"/>
      <c r="B859" s="27"/>
      <c r="C859" s="27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7"/>
      <c r="BG859" s="27"/>
    </row>
    <row r="860" spans="1:59" ht="15.75" customHeight="1" x14ac:dyDescent="0.3">
      <c r="A860" s="26"/>
      <c r="B860" s="27"/>
      <c r="C860" s="27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7"/>
      <c r="BG860" s="27"/>
    </row>
    <row r="861" spans="1:59" ht="15.75" customHeight="1" x14ac:dyDescent="0.3">
      <c r="A861" s="26"/>
      <c r="B861" s="27"/>
      <c r="C861" s="27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7"/>
      <c r="BG861" s="27"/>
    </row>
    <row r="862" spans="1:59" ht="15.75" customHeight="1" x14ac:dyDescent="0.3">
      <c r="A862" s="26"/>
      <c r="B862" s="27"/>
      <c r="C862" s="27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7"/>
      <c r="BG862" s="27"/>
    </row>
    <row r="863" spans="1:59" ht="15.75" customHeight="1" x14ac:dyDescent="0.3">
      <c r="A863" s="26"/>
      <c r="B863" s="27"/>
      <c r="C863" s="27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7"/>
      <c r="BG863" s="27"/>
    </row>
    <row r="864" spans="1:59" ht="15.75" customHeight="1" x14ac:dyDescent="0.3">
      <c r="A864" s="26"/>
      <c r="B864" s="27"/>
      <c r="C864" s="27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7"/>
      <c r="BG864" s="27"/>
    </row>
    <row r="865" spans="1:59" ht="15.75" customHeight="1" x14ac:dyDescent="0.3">
      <c r="A865" s="26"/>
      <c r="B865" s="27"/>
      <c r="C865" s="27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7"/>
      <c r="BG865" s="27"/>
    </row>
    <row r="866" spans="1:59" ht="15.75" customHeight="1" x14ac:dyDescent="0.3">
      <c r="A866" s="26"/>
      <c r="B866" s="27"/>
      <c r="C866" s="27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7"/>
      <c r="BG866" s="27"/>
    </row>
    <row r="867" spans="1:59" ht="15.75" customHeight="1" x14ac:dyDescent="0.3">
      <c r="A867" s="26"/>
      <c r="B867" s="27"/>
      <c r="C867" s="27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7"/>
      <c r="BG867" s="27"/>
    </row>
    <row r="868" spans="1:59" ht="15.75" customHeight="1" x14ac:dyDescent="0.3">
      <c r="A868" s="26"/>
      <c r="B868" s="27"/>
      <c r="C868" s="27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7"/>
      <c r="BG868" s="27"/>
    </row>
    <row r="869" spans="1:59" ht="15.75" customHeight="1" x14ac:dyDescent="0.3">
      <c r="A869" s="26"/>
      <c r="B869" s="27"/>
      <c r="C869" s="2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7"/>
      <c r="BG869" s="27"/>
    </row>
    <row r="870" spans="1:59" ht="15.75" customHeight="1" x14ac:dyDescent="0.3">
      <c r="A870" s="26"/>
      <c r="B870" s="27"/>
      <c r="C870" s="27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7"/>
      <c r="BG870" s="27"/>
    </row>
    <row r="871" spans="1:59" ht="15.75" customHeight="1" x14ac:dyDescent="0.3">
      <c r="A871" s="26"/>
      <c r="B871" s="27"/>
      <c r="C871" s="27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7"/>
      <c r="BG871" s="27"/>
    </row>
    <row r="872" spans="1:59" ht="15.75" customHeight="1" x14ac:dyDescent="0.3">
      <c r="A872" s="26"/>
      <c r="B872" s="27"/>
      <c r="C872" s="27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7"/>
      <c r="BG872" s="27"/>
    </row>
    <row r="873" spans="1:59" ht="15.75" customHeight="1" x14ac:dyDescent="0.3">
      <c r="A873" s="26"/>
      <c r="B873" s="27"/>
      <c r="C873" s="27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7"/>
      <c r="BG873" s="27"/>
    </row>
    <row r="874" spans="1:59" ht="15.75" customHeight="1" x14ac:dyDescent="0.3">
      <c r="A874" s="26"/>
      <c r="B874" s="27"/>
      <c r="C874" s="27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7"/>
      <c r="BG874" s="27"/>
    </row>
    <row r="875" spans="1:59" ht="15.75" customHeight="1" x14ac:dyDescent="0.3">
      <c r="A875" s="26"/>
      <c r="B875" s="27"/>
      <c r="C875" s="27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7"/>
      <c r="BG875" s="27"/>
    </row>
    <row r="876" spans="1:59" ht="15.75" customHeight="1" x14ac:dyDescent="0.3">
      <c r="A876" s="26"/>
      <c r="B876" s="27"/>
      <c r="C876" s="27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7"/>
      <c r="BG876" s="27"/>
    </row>
    <row r="877" spans="1:59" ht="15.75" customHeight="1" x14ac:dyDescent="0.3">
      <c r="A877" s="26"/>
      <c r="B877" s="27"/>
      <c r="C877" s="27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7"/>
      <c r="BG877" s="27"/>
    </row>
    <row r="878" spans="1:59" ht="15.75" customHeight="1" x14ac:dyDescent="0.3">
      <c r="A878" s="26"/>
      <c r="B878" s="27"/>
      <c r="C878" s="27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7"/>
      <c r="BG878" s="27"/>
    </row>
    <row r="879" spans="1:59" ht="15.75" customHeight="1" x14ac:dyDescent="0.3">
      <c r="A879" s="26"/>
      <c r="B879" s="27"/>
      <c r="C879" s="27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7"/>
      <c r="BG879" s="27"/>
    </row>
    <row r="880" spans="1:59" ht="15.75" customHeight="1" x14ac:dyDescent="0.3">
      <c r="A880" s="26"/>
      <c r="B880" s="27"/>
      <c r="C880" s="27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7"/>
      <c r="BG880" s="27"/>
    </row>
    <row r="881" spans="1:59" ht="15.75" customHeight="1" x14ac:dyDescent="0.3">
      <c r="A881" s="26"/>
      <c r="B881" s="27"/>
      <c r="C881" s="27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7"/>
      <c r="BG881" s="27"/>
    </row>
    <row r="882" spans="1:59" ht="15.75" customHeight="1" x14ac:dyDescent="0.3">
      <c r="A882" s="26"/>
      <c r="B882" s="27"/>
      <c r="C882" s="27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7"/>
      <c r="BG882" s="27"/>
    </row>
    <row r="883" spans="1:59" ht="15.75" customHeight="1" x14ac:dyDescent="0.3">
      <c r="A883" s="26"/>
      <c r="B883" s="27"/>
      <c r="C883" s="27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7"/>
      <c r="BG883" s="27"/>
    </row>
    <row r="884" spans="1:59" ht="15.75" customHeight="1" x14ac:dyDescent="0.3">
      <c r="A884" s="26"/>
      <c r="B884" s="27"/>
      <c r="C884" s="27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7"/>
      <c r="BG884" s="27"/>
    </row>
    <row r="885" spans="1:59" ht="15.75" customHeight="1" x14ac:dyDescent="0.3">
      <c r="A885" s="26"/>
      <c r="B885" s="27"/>
      <c r="C885" s="27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7"/>
      <c r="BG885" s="27"/>
    </row>
    <row r="886" spans="1:59" ht="15.75" customHeight="1" x14ac:dyDescent="0.3">
      <c r="A886" s="26"/>
      <c r="B886" s="27"/>
      <c r="C886" s="27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7"/>
      <c r="BG886" s="27"/>
    </row>
    <row r="887" spans="1:59" ht="15.75" customHeight="1" x14ac:dyDescent="0.3">
      <c r="A887" s="26"/>
      <c r="B887" s="27"/>
      <c r="C887" s="2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7"/>
      <c r="BG887" s="27"/>
    </row>
    <row r="888" spans="1:59" ht="15.75" customHeight="1" x14ac:dyDescent="0.3">
      <c r="A888" s="26"/>
      <c r="B888" s="27"/>
      <c r="C888" s="27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7"/>
      <c r="BG888" s="27"/>
    </row>
    <row r="889" spans="1:59" ht="15.75" customHeight="1" x14ac:dyDescent="0.3">
      <c r="A889" s="26"/>
      <c r="B889" s="27"/>
      <c r="C889" s="27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7"/>
      <c r="BG889" s="27"/>
    </row>
    <row r="890" spans="1:59" ht="15.75" customHeight="1" x14ac:dyDescent="0.3">
      <c r="A890" s="26"/>
      <c r="B890" s="27"/>
      <c r="C890" s="27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7"/>
      <c r="BG890" s="27"/>
    </row>
    <row r="891" spans="1:59" ht="15.75" customHeight="1" x14ac:dyDescent="0.3">
      <c r="A891" s="26"/>
      <c r="B891" s="27"/>
      <c r="C891" s="27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7"/>
      <c r="BG891" s="27"/>
    </row>
    <row r="892" spans="1:59" ht="15.75" customHeight="1" x14ac:dyDescent="0.3">
      <c r="A892" s="26"/>
      <c r="B892" s="27"/>
      <c r="C892" s="27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7"/>
      <c r="BG892" s="27"/>
    </row>
    <row r="893" spans="1:59" ht="15.75" customHeight="1" x14ac:dyDescent="0.3">
      <c r="A893" s="26"/>
      <c r="B893" s="27"/>
      <c r="C893" s="27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7"/>
      <c r="BG893" s="27"/>
    </row>
    <row r="894" spans="1:59" ht="15.75" customHeight="1" x14ac:dyDescent="0.3">
      <c r="A894" s="26"/>
      <c r="B894" s="27"/>
      <c r="C894" s="27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7"/>
      <c r="BG894" s="27"/>
    </row>
    <row r="895" spans="1:59" ht="15.75" customHeight="1" x14ac:dyDescent="0.3">
      <c r="A895" s="26"/>
      <c r="B895" s="27"/>
      <c r="C895" s="27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7"/>
      <c r="BG895" s="27"/>
    </row>
    <row r="896" spans="1:59" ht="15.75" customHeight="1" x14ac:dyDescent="0.3">
      <c r="A896" s="26"/>
      <c r="B896" s="27"/>
      <c r="C896" s="27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7"/>
      <c r="BG896" s="27"/>
    </row>
    <row r="897" spans="1:59" ht="15.75" customHeight="1" x14ac:dyDescent="0.3">
      <c r="A897" s="26"/>
      <c r="B897" s="27"/>
      <c r="C897" s="27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7"/>
      <c r="BG897" s="27"/>
    </row>
    <row r="898" spans="1:59" ht="15.75" customHeight="1" x14ac:dyDescent="0.3">
      <c r="A898" s="26"/>
      <c r="B898" s="27"/>
      <c r="C898" s="27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7"/>
      <c r="BG898" s="27"/>
    </row>
    <row r="899" spans="1:59" ht="15.75" customHeight="1" x14ac:dyDescent="0.3">
      <c r="A899" s="26"/>
      <c r="B899" s="27"/>
      <c r="C899" s="27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7"/>
      <c r="BG899" s="27"/>
    </row>
    <row r="900" spans="1:59" ht="15.75" customHeight="1" x14ac:dyDescent="0.3">
      <c r="A900" s="26"/>
      <c r="B900" s="27"/>
      <c r="C900" s="27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7"/>
      <c r="BG900" s="27"/>
    </row>
    <row r="901" spans="1:59" ht="15.75" customHeight="1" x14ac:dyDescent="0.3">
      <c r="A901" s="26"/>
      <c r="B901" s="27"/>
      <c r="C901" s="27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7"/>
      <c r="BG901" s="27"/>
    </row>
    <row r="902" spans="1:59" ht="15.75" customHeight="1" x14ac:dyDescent="0.3">
      <c r="A902" s="26"/>
      <c r="B902" s="27"/>
      <c r="C902" s="27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7"/>
      <c r="BG902" s="27"/>
    </row>
    <row r="903" spans="1:59" ht="15.75" customHeight="1" x14ac:dyDescent="0.3">
      <c r="A903" s="26"/>
      <c r="B903" s="27"/>
      <c r="C903" s="27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7"/>
      <c r="BG903" s="27"/>
    </row>
    <row r="904" spans="1:59" ht="15.75" customHeight="1" x14ac:dyDescent="0.3">
      <c r="A904" s="26"/>
      <c r="B904" s="27"/>
      <c r="C904" s="27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7"/>
      <c r="BG904" s="27"/>
    </row>
    <row r="905" spans="1:59" ht="15.75" customHeight="1" x14ac:dyDescent="0.3">
      <c r="A905" s="26"/>
      <c r="B905" s="27"/>
      <c r="C905" s="2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7"/>
      <c r="BG905" s="27"/>
    </row>
    <row r="906" spans="1:59" ht="15.75" customHeight="1" x14ac:dyDescent="0.3">
      <c r="A906" s="26"/>
      <c r="B906" s="27"/>
      <c r="C906" s="27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7"/>
      <c r="BG906" s="27"/>
    </row>
    <row r="907" spans="1:59" ht="15.75" customHeight="1" x14ac:dyDescent="0.3">
      <c r="A907" s="26"/>
      <c r="B907" s="27"/>
      <c r="C907" s="27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7"/>
      <c r="BG907" s="27"/>
    </row>
    <row r="908" spans="1:59" ht="15.75" customHeight="1" x14ac:dyDescent="0.3">
      <c r="A908" s="26"/>
      <c r="B908" s="27"/>
      <c r="C908" s="27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7"/>
      <c r="BG908" s="27"/>
    </row>
    <row r="909" spans="1:59" ht="15.75" customHeight="1" x14ac:dyDescent="0.3">
      <c r="A909" s="26"/>
      <c r="B909" s="27"/>
      <c r="C909" s="27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7"/>
      <c r="BG909" s="27"/>
    </row>
    <row r="910" spans="1:59" ht="15.75" customHeight="1" x14ac:dyDescent="0.3">
      <c r="A910" s="26"/>
      <c r="B910" s="27"/>
      <c r="C910" s="27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7"/>
      <c r="BG910" s="27"/>
    </row>
    <row r="911" spans="1:59" ht="15.75" customHeight="1" x14ac:dyDescent="0.3">
      <c r="A911" s="26"/>
      <c r="B911" s="27"/>
      <c r="C911" s="27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7"/>
      <c r="BG911" s="27"/>
    </row>
    <row r="912" spans="1:59" ht="15.75" customHeight="1" x14ac:dyDescent="0.3">
      <c r="A912" s="26"/>
      <c r="B912" s="27"/>
      <c r="C912" s="27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7"/>
      <c r="BG912" s="27"/>
    </row>
    <row r="913" spans="1:59" ht="15.75" customHeight="1" x14ac:dyDescent="0.3">
      <c r="A913" s="26"/>
      <c r="B913" s="27"/>
      <c r="C913" s="27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7"/>
      <c r="BG913" s="27"/>
    </row>
    <row r="914" spans="1:59" ht="15.75" customHeight="1" x14ac:dyDescent="0.3">
      <c r="A914" s="26"/>
      <c r="B914" s="27"/>
      <c r="C914" s="27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7"/>
      <c r="BG914" s="27"/>
    </row>
    <row r="915" spans="1:59" ht="15.75" customHeight="1" x14ac:dyDescent="0.3">
      <c r="A915" s="26"/>
      <c r="B915" s="27"/>
      <c r="C915" s="27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7"/>
      <c r="BG915" s="27"/>
    </row>
    <row r="916" spans="1:59" ht="15.75" customHeight="1" x14ac:dyDescent="0.3">
      <c r="A916" s="26"/>
      <c r="B916" s="27"/>
      <c r="C916" s="27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7"/>
      <c r="BG916" s="27"/>
    </row>
    <row r="917" spans="1:59" ht="15.75" customHeight="1" x14ac:dyDescent="0.3">
      <c r="A917" s="26"/>
      <c r="B917" s="27"/>
      <c r="C917" s="27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7"/>
      <c r="BG917" s="27"/>
    </row>
    <row r="918" spans="1:59" ht="15.75" customHeight="1" x14ac:dyDescent="0.3">
      <c r="A918" s="26"/>
      <c r="B918" s="27"/>
      <c r="C918" s="27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7"/>
      <c r="BG918" s="27"/>
    </row>
    <row r="919" spans="1:59" ht="15.75" customHeight="1" x14ac:dyDescent="0.3">
      <c r="A919" s="26"/>
      <c r="B919" s="27"/>
      <c r="C919" s="27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7"/>
      <c r="BG919" s="27"/>
    </row>
    <row r="920" spans="1:59" ht="15.75" customHeight="1" x14ac:dyDescent="0.3">
      <c r="A920" s="26"/>
      <c r="B920" s="27"/>
      <c r="C920" s="27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7"/>
      <c r="BG920" s="27"/>
    </row>
    <row r="921" spans="1:59" ht="15.75" customHeight="1" x14ac:dyDescent="0.3">
      <c r="A921" s="26"/>
      <c r="B921" s="27"/>
      <c r="C921" s="27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7"/>
      <c r="BG921" s="27"/>
    </row>
    <row r="922" spans="1:59" ht="15.75" customHeight="1" x14ac:dyDescent="0.3">
      <c r="A922" s="26"/>
      <c r="B922" s="27"/>
      <c r="C922" s="27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7"/>
      <c r="BG922" s="27"/>
    </row>
    <row r="923" spans="1:59" ht="15.75" customHeight="1" x14ac:dyDescent="0.3">
      <c r="A923" s="26"/>
      <c r="B923" s="27"/>
      <c r="C923" s="2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7"/>
      <c r="BG923" s="27"/>
    </row>
    <row r="924" spans="1:59" ht="15.75" customHeight="1" x14ac:dyDescent="0.3">
      <c r="A924" s="26"/>
      <c r="B924" s="27"/>
      <c r="C924" s="27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7"/>
      <c r="BG924" s="27"/>
    </row>
    <row r="925" spans="1:59" ht="15.75" customHeight="1" x14ac:dyDescent="0.3">
      <c r="A925" s="26"/>
      <c r="B925" s="27"/>
      <c r="C925" s="27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7"/>
      <c r="BG925" s="27"/>
    </row>
    <row r="926" spans="1:59" ht="15.75" customHeight="1" x14ac:dyDescent="0.3">
      <c r="A926" s="26"/>
      <c r="B926" s="27"/>
      <c r="C926" s="27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7"/>
      <c r="BG926" s="27"/>
    </row>
    <row r="927" spans="1:59" ht="15.75" customHeight="1" x14ac:dyDescent="0.3">
      <c r="A927" s="26"/>
      <c r="B927" s="27"/>
      <c r="C927" s="27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7"/>
      <c r="BG927" s="27"/>
    </row>
    <row r="928" spans="1:59" ht="15.75" customHeight="1" x14ac:dyDescent="0.3">
      <c r="A928" s="26"/>
      <c r="B928" s="27"/>
      <c r="C928" s="27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7"/>
      <c r="BG928" s="27"/>
    </row>
    <row r="929" spans="1:59" ht="15.75" customHeight="1" x14ac:dyDescent="0.3">
      <c r="A929" s="26"/>
      <c r="B929" s="27"/>
      <c r="C929" s="27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7"/>
      <c r="BG929" s="27"/>
    </row>
    <row r="930" spans="1:59" ht="15.75" customHeight="1" x14ac:dyDescent="0.3">
      <c r="A930" s="26"/>
      <c r="B930" s="27"/>
      <c r="C930" s="27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7"/>
      <c r="BG930" s="27"/>
    </row>
    <row r="931" spans="1:59" ht="15.75" customHeight="1" x14ac:dyDescent="0.3">
      <c r="A931" s="26"/>
      <c r="B931" s="27"/>
      <c r="C931" s="27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7"/>
      <c r="BG931" s="27"/>
    </row>
    <row r="932" spans="1:59" ht="15.75" customHeight="1" x14ac:dyDescent="0.3">
      <c r="A932" s="26"/>
      <c r="B932" s="27"/>
      <c r="C932" s="27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7"/>
      <c r="BG932" s="27"/>
    </row>
    <row r="933" spans="1:59" ht="15.75" customHeight="1" x14ac:dyDescent="0.3">
      <c r="A933" s="26"/>
      <c r="B933" s="27"/>
      <c r="C933" s="27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7"/>
      <c r="BG933" s="27"/>
    </row>
    <row r="934" spans="1:59" ht="15.75" customHeight="1" x14ac:dyDescent="0.3">
      <c r="A934" s="26"/>
      <c r="B934" s="27"/>
      <c r="C934" s="27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7"/>
      <c r="BG934" s="27"/>
    </row>
    <row r="935" spans="1:59" ht="15.75" customHeight="1" x14ac:dyDescent="0.3">
      <c r="A935" s="26"/>
      <c r="B935" s="27"/>
      <c r="C935" s="27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7"/>
      <c r="BG935" s="27"/>
    </row>
    <row r="936" spans="1:59" ht="15.75" customHeight="1" x14ac:dyDescent="0.3">
      <c r="A936" s="26"/>
      <c r="B936" s="27"/>
      <c r="C936" s="27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7"/>
      <c r="BG936" s="27"/>
    </row>
    <row r="937" spans="1:59" ht="15.75" customHeight="1" x14ac:dyDescent="0.3">
      <c r="A937" s="26"/>
      <c r="B937" s="27"/>
      <c r="C937" s="27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7"/>
      <c r="BG937" s="27"/>
    </row>
    <row r="938" spans="1:59" ht="15.75" customHeight="1" x14ac:dyDescent="0.3">
      <c r="A938" s="26"/>
      <c r="B938" s="27"/>
      <c r="C938" s="27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7"/>
      <c r="BG938" s="27"/>
    </row>
    <row r="939" spans="1:59" ht="15.75" customHeight="1" x14ac:dyDescent="0.3">
      <c r="A939" s="26"/>
      <c r="B939" s="27"/>
      <c r="C939" s="27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7"/>
      <c r="BG939" s="27"/>
    </row>
    <row r="940" spans="1:59" ht="15.75" customHeight="1" x14ac:dyDescent="0.3">
      <c r="A940" s="26"/>
      <c r="B940" s="27"/>
      <c r="C940" s="27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7"/>
      <c r="BG940" s="27"/>
    </row>
    <row r="941" spans="1:59" ht="15.75" customHeight="1" x14ac:dyDescent="0.3">
      <c r="A941" s="26"/>
      <c r="B941" s="27"/>
      <c r="C941" s="2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7"/>
      <c r="BG941" s="27"/>
    </row>
    <row r="942" spans="1:59" ht="15.75" customHeight="1" x14ac:dyDescent="0.3">
      <c r="A942" s="26"/>
      <c r="B942" s="27"/>
      <c r="C942" s="27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7"/>
      <c r="BG942" s="27"/>
    </row>
    <row r="943" spans="1:59" ht="15.75" customHeight="1" x14ac:dyDescent="0.3">
      <c r="A943" s="26"/>
      <c r="B943" s="27"/>
      <c r="C943" s="27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7"/>
      <c r="BG943" s="27"/>
    </row>
    <row r="944" spans="1:59" ht="15.75" customHeight="1" x14ac:dyDescent="0.3">
      <c r="A944" s="26"/>
      <c r="B944" s="27"/>
      <c r="C944" s="27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7"/>
      <c r="BG944" s="27"/>
    </row>
    <row r="945" spans="1:59" ht="15.75" customHeight="1" x14ac:dyDescent="0.3">
      <c r="A945" s="26"/>
      <c r="B945" s="27"/>
      <c r="C945" s="27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7"/>
      <c r="BG945" s="27"/>
    </row>
    <row r="946" spans="1:59" ht="15.75" customHeight="1" x14ac:dyDescent="0.3">
      <c r="A946" s="26"/>
      <c r="B946" s="27"/>
      <c r="C946" s="27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7"/>
      <c r="BG946" s="27"/>
    </row>
    <row r="947" spans="1:59" ht="15.75" customHeight="1" x14ac:dyDescent="0.3">
      <c r="A947" s="26"/>
      <c r="B947" s="27"/>
      <c r="C947" s="27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7"/>
      <c r="BG947" s="27"/>
    </row>
    <row r="948" spans="1:59" ht="15.75" customHeight="1" x14ac:dyDescent="0.3">
      <c r="A948" s="26"/>
      <c r="B948" s="27"/>
      <c r="C948" s="27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7"/>
      <c r="BG948" s="27"/>
    </row>
    <row r="949" spans="1:59" ht="15.75" customHeight="1" x14ac:dyDescent="0.3">
      <c r="A949" s="26"/>
      <c r="B949" s="27"/>
      <c r="C949" s="27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7"/>
      <c r="BG949" s="27"/>
    </row>
    <row r="950" spans="1:59" ht="15.75" customHeight="1" x14ac:dyDescent="0.3">
      <c r="A950" s="26"/>
      <c r="B950" s="27"/>
      <c r="C950" s="27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7"/>
      <c r="BG950" s="27"/>
    </row>
    <row r="951" spans="1:59" ht="15.75" customHeight="1" x14ac:dyDescent="0.3">
      <c r="A951" s="26"/>
      <c r="B951" s="27"/>
      <c r="C951" s="27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7"/>
      <c r="BG951" s="27"/>
    </row>
    <row r="952" spans="1:59" ht="15.75" customHeight="1" x14ac:dyDescent="0.3">
      <c r="A952" s="26"/>
      <c r="B952" s="27"/>
      <c r="C952" s="27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7"/>
      <c r="BG952" s="27"/>
    </row>
    <row r="953" spans="1:59" ht="15.75" customHeight="1" x14ac:dyDescent="0.3">
      <c r="A953" s="26"/>
      <c r="B953" s="27"/>
      <c r="C953" s="27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7"/>
      <c r="BG953" s="27"/>
    </row>
    <row r="954" spans="1:59" ht="15.75" customHeight="1" x14ac:dyDescent="0.3">
      <c r="A954" s="26"/>
      <c r="B954" s="27"/>
      <c r="C954" s="27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7"/>
      <c r="BG954" s="27"/>
    </row>
    <row r="955" spans="1:59" ht="15.75" customHeight="1" x14ac:dyDescent="0.3">
      <c r="A955" s="26"/>
      <c r="B955" s="27"/>
      <c r="C955" s="27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7"/>
      <c r="BG955" s="27"/>
    </row>
    <row r="956" spans="1:59" ht="15.75" customHeight="1" x14ac:dyDescent="0.3">
      <c r="A956" s="26"/>
      <c r="B956" s="27"/>
      <c r="C956" s="27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7"/>
      <c r="BG956" s="27"/>
    </row>
    <row r="957" spans="1:59" ht="15.75" customHeight="1" x14ac:dyDescent="0.3">
      <c r="A957" s="26"/>
      <c r="B957" s="27"/>
      <c r="C957" s="27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7"/>
      <c r="BG957" s="27"/>
    </row>
    <row r="958" spans="1:59" ht="15.75" customHeight="1" x14ac:dyDescent="0.3">
      <c r="A958" s="26"/>
      <c r="B958" s="27"/>
      <c r="C958" s="27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7"/>
      <c r="BG958" s="27"/>
    </row>
    <row r="959" spans="1:59" ht="15.75" customHeight="1" x14ac:dyDescent="0.3">
      <c r="A959" s="26"/>
      <c r="B959" s="27"/>
      <c r="C959" s="2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7"/>
      <c r="BG959" s="27"/>
    </row>
    <row r="960" spans="1:59" ht="15.75" customHeight="1" x14ac:dyDescent="0.3">
      <c r="A960" s="26"/>
      <c r="B960" s="27"/>
      <c r="C960" s="27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7"/>
      <c r="BG960" s="27"/>
    </row>
    <row r="961" spans="1:59" ht="15.75" customHeight="1" x14ac:dyDescent="0.3">
      <c r="A961" s="26"/>
      <c r="B961" s="27"/>
      <c r="C961" s="27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7"/>
      <c r="BG961" s="27"/>
    </row>
    <row r="962" spans="1:59" ht="15.75" customHeight="1" x14ac:dyDescent="0.3">
      <c r="A962" s="26"/>
      <c r="B962" s="27"/>
      <c r="C962" s="27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7"/>
      <c r="BG962" s="27"/>
    </row>
    <row r="963" spans="1:59" ht="15.75" customHeight="1" x14ac:dyDescent="0.3">
      <c r="A963" s="26"/>
      <c r="B963" s="27"/>
      <c r="C963" s="27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7"/>
      <c r="BG963" s="27"/>
    </row>
    <row r="964" spans="1:59" ht="15.75" customHeight="1" x14ac:dyDescent="0.3">
      <c r="A964" s="26"/>
      <c r="B964" s="27"/>
      <c r="C964" s="27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7"/>
      <c r="BG964" s="27"/>
    </row>
    <row r="965" spans="1:59" ht="15.75" customHeight="1" x14ac:dyDescent="0.3">
      <c r="A965" s="26"/>
      <c r="B965" s="27"/>
      <c r="C965" s="27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7"/>
      <c r="BG965" s="27"/>
    </row>
    <row r="966" spans="1:59" ht="15.75" customHeight="1" x14ac:dyDescent="0.3">
      <c r="A966" s="26"/>
      <c r="B966" s="27"/>
      <c r="C966" s="27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7"/>
      <c r="BG966" s="27"/>
    </row>
    <row r="967" spans="1:59" ht="15.75" customHeight="1" x14ac:dyDescent="0.3">
      <c r="A967" s="26"/>
      <c r="B967" s="27"/>
      <c r="C967" s="27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7"/>
      <c r="BG967" s="27"/>
    </row>
  </sheetData>
  <autoFilter ref="A1:BG7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</autoFilter>
  <mergeCells count="61">
    <mergeCell ref="AN6:AS6"/>
    <mergeCell ref="AT6:AY6"/>
    <mergeCell ref="D6:I6"/>
    <mergeCell ref="J6:O6"/>
    <mergeCell ref="A75:BE75"/>
    <mergeCell ref="AT7:AU7"/>
    <mergeCell ref="AV7:AW7"/>
    <mergeCell ref="AX7:AX8"/>
    <mergeCell ref="AY7:AY8"/>
    <mergeCell ref="AG7:AG8"/>
    <mergeCell ref="AH7:AI7"/>
    <mergeCell ref="P7:Q7"/>
    <mergeCell ref="P64:AY64"/>
    <mergeCell ref="BF5:BF8"/>
    <mergeCell ref="BB7:BC7"/>
    <mergeCell ref="D7:E7"/>
    <mergeCell ref="F7:G7"/>
    <mergeCell ref="L7:M7"/>
    <mergeCell ref="N7:N8"/>
    <mergeCell ref="O7:O8"/>
    <mergeCell ref="V7:W7"/>
    <mergeCell ref="X7:Y7"/>
    <mergeCell ref="Z7:Z8"/>
    <mergeCell ref="R7:S7"/>
    <mergeCell ref="AN7:AO7"/>
    <mergeCell ref="AP7:AQ7"/>
    <mergeCell ref="U7:U8"/>
    <mergeCell ref="AB6:AG6"/>
    <mergeCell ref="AH6:AM6"/>
    <mergeCell ref="A1:BE1"/>
    <mergeCell ref="A2:BE2"/>
    <mergeCell ref="A3:BE3"/>
    <mergeCell ref="A4:BE4"/>
    <mergeCell ref="BG5:BG8"/>
    <mergeCell ref="AZ7:BA7"/>
    <mergeCell ref="BD7:BD8"/>
    <mergeCell ref="BE7:BE8"/>
    <mergeCell ref="AD7:AE7"/>
    <mergeCell ref="AF7:AF8"/>
    <mergeCell ref="AZ5:BE6"/>
    <mergeCell ref="AR7:AR8"/>
    <mergeCell ref="AJ7:AK7"/>
    <mergeCell ref="AL7:AL8"/>
    <mergeCell ref="AM7:AM8"/>
    <mergeCell ref="D5:AY5"/>
    <mergeCell ref="A79:AY79"/>
    <mergeCell ref="A78:AY78"/>
    <mergeCell ref="V6:AA6"/>
    <mergeCell ref="AA7:AA8"/>
    <mergeCell ref="AB7:AC7"/>
    <mergeCell ref="AS7:AS8"/>
    <mergeCell ref="A5:A8"/>
    <mergeCell ref="B5:B8"/>
    <mergeCell ref="C5:C8"/>
    <mergeCell ref="T7:T8"/>
    <mergeCell ref="D70:AY70"/>
    <mergeCell ref="P6:U6"/>
    <mergeCell ref="H7:H8"/>
    <mergeCell ref="I7:I8"/>
    <mergeCell ref="J7:K7"/>
    <mergeCell ref="A76:BE76"/>
  </mergeCells>
  <pageMargins left="0.25" right="0.25" top="0.75" bottom="0.75" header="0.3" footer="0.3"/>
  <pageSetup paperSize="8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BG996"/>
  <sheetViews>
    <sheetView zoomScale="80" zoomScaleNormal="80" workbookViewId="0">
      <selection activeCell="J18" sqref="J18"/>
    </sheetView>
  </sheetViews>
  <sheetFormatPr defaultColWidth="14.375" defaultRowHeight="15" customHeight="1" x14ac:dyDescent="0.3"/>
  <cols>
    <col min="1" max="1" width="28.875" bestFit="1" customWidth="1"/>
    <col min="2" max="2" width="7.125" customWidth="1"/>
    <col min="3" max="3" width="60.125" customWidth="1"/>
    <col min="4" max="4" width="5.375" customWidth="1"/>
    <col min="5" max="5" width="6.875" customWidth="1"/>
    <col min="6" max="6" width="5.375" customWidth="1"/>
    <col min="7" max="7" width="6.875" customWidth="1"/>
    <col min="8" max="8" width="5.375" customWidth="1"/>
    <col min="9" max="9" width="5.625" customWidth="1"/>
    <col min="10" max="10" width="5.375" customWidth="1"/>
    <col min="11" max="11" width="6.875" customWidth="1"/>
    <col min="12" max="12" width="5.375" customWidth="1"/>
    <col min="13" max="13" width="6.875" customWidth="1"/>
    <col min="14" max="14" width="5.375" customWidth="1"/>
    <col min="15" max="15" width="5.625" customWidth="1"/>
    <col min="16" max="16" width="5.375" customWidth="1"/>
    <col min="17" max="17" width="6.875" customWidth="1"/>
    <col min="18" max="18" width="5.375" customWidth="1"/>
    <col min="19" max="19" width="6.875" customWidth="1"/>
    <col min="20" max="20" width="5.375" customWidth="1"/>
    <col min="21" max="21" width="5.625" customWidth="1"/>
    <col min="22" max="22" width="5.375" customWidth="1"/>
    <col min="23" max="23" width="6.875" customWidth="1"/>
    <col min="24" max="24" width="5.375" customWidth="1"/>
    <col min="25" max="25" width="6.875" customWidth="1"/>
    <col min="26" max="26" width="5.375" customWidth="1"/>
    <col min="27" max="27" width="5.625" customWidth="1"/>
    <col min="28" max="28" width="5.375" customWidth="1"/>
    <col min="29" max="29" width="6.875" customWidth="1"/>
    <col min="30" max="30" width="5.375" customWidth="1"/>
    <col min="31" max="31" width="6.875" customWidth="1"/>
    <col min="32" max="32" width="5.375" customWidth="1"/>
    <col min="33" max="33" width="5.625" customWidth="1"/>
    <col min="34" max="34" width="5.375" customWidth="1"/>
    <col min="35" max="35" width="6.875" customWidth="1"/>
    <col min="36" max="36" width="5.375" customWidth="1"/>
    <col min="37" max="37" width="6.875" customWidth="1"/>
    <col min="38" max="38" width="5.375" customWidth="1"/>
    <col min="39" max="39" width="5.625" customWidth="1"/>
    <col min="40" max="40" width="5.375" customWidth="1"/>
    <col min="41" max="41" width="6.875" customWidth="1"/>
    <col min="42" max="42" width="5.375" customWidth="1"/>
    <col min="43" max="43" width="6.875" customWidth="1"/>
    <col min="44" max="44" width="5.375" customWidth="1"/>
    <col min="45" max="45" width="5.625" customWidth="1"/>
    <col min="46" max="46" width="5.375" customWidth="1"/>
    <col min="47" max="47" width="6.875" customWidth="1"/>
    <col min="48" max="48" width="5.375" customWidth="1"/>
    <col min="49" max="49" width="6.875" customWidth="1"/>
    <col min="50" max="50" width="5.375" customWidth="1"/>
    <col min="51" max="51" width="5.625" customWidth="1"/>
    <col min="52" max="52" width="6.875" customWidth="1"/>
    <col min="53" max="53" width="11" customWidth="1"/>
    <col min="54" max="54" width="6.875" customWidth="1"/>
    <col min="55" max="55" width="8.125" customWidth="1"/>
    <col min="56" max="56" width="6.875" customWidth="1"/>
    <col min="57" max="57" width="9" customWidth="1"/>
    <col min="58" max="58" width="14" customWidth="1"/>
    <col min="59" max="59" width="21" customWidth="1"/>
  </cols>
  <sheetData>
    <row r="1" spans="1:59" s="4" customFormat="1" ht="13.8" x14ac:dyDescent="0.2">
      <c r="A1" s="80" t="s">
        <v>193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5"/>
      <c r="BG1" s="5"/>
    </row>
    <row r="2" spans="1:59" s="4" customFormat="1" ht="13.8" x14ac:dyDescent="0.2">
      <c r="A2" s="81" t="s">
        <v>194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5"/>
      <c r="BG2" s="5"/>
    </row>
    <row r="3" spans="1:59" s="4" customFormat="1" ht="13.8" x14ac:dyDescent="0.25">
      <c r="A3" s="112" t="s">
        <v>233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5"/>
      <c r="BG3" s="5"/>
    </row>
    <row r="4" spans="1:59" s="4" customFormat="1" ht="24" customHeight="1" thickBot="1" x14ac:dyDescent="0.25">
      <c r="A4" s="80" t="s">
        <v>195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5"/>
      <c r="BG4" s="5"/>
    </row>
    <row r="5" spans="1:59" ht="15.75" customHeight="1" thickTop="1" thickBot="1" x14ac:dyDescent="0.35">
      <c r="A5" s="94" t="s">
        <v>209</v>
      </c>
      <c r="B5" s="117" t="s">
        <v>210</v>
      </c>
      <c r="C5" s="96" t="s">
        <v>208</v>
      </c>
      <c r="D5" s="77" t="s">
        <v>205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7" t="s">
        <v>205</v>
      </c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9" t="s">
        <v>204</v>
      </c>
      <c r="BA5" s="76"/>
      <c r="BB5" s="76"/>
      <c r="BC5" s="76"/>
      <c r="BD5" s="76"/>
      <c r="BE5" s="76"/>
      <c r="BF5" s="82" t="s">
        <v>206</v>
      </c>
      <c r="BG5" s="82" t="s">
        <v>207</v>
      </c>
    </row>
    <row r="6" spans="1:59" ht="15.75" customHeight="1" thickTop="1" thickBot="1" x14ac:dyDescent="0.35">
      <c r="A6" s="94"/>
      <c r="B6" s="118"/>
      <c r="C6" s="96"/>
      <c r="D6" s="75" t="s">
        <v>0</v>
      </c>
      <c r="E6" s="76"/>
      <c r="F6" s="76"/>
      <c r="G6" s="76"/>
      <c r="H6" s="76"/>
      <c r="I6" s="76"/>
      <c r="J6" s="75" t="s">
        <v>1</v>
      </c>
      <c r="K6" s="76"/>
      <c r="L6" s="76"/>
      <c r="M6" s="76"/>
      <c r="N6" s="76"/>
      <c r="O6" s="76"/>
      <c r="P6" s="75" t="s">
        <v>2</v>
      </c>
      <c r="Q6" s="76"/>
      <c r="R6" s="76"/>
      <c r="S6" s="76"/>
      <c r="T6" s="76"/>
      <c r="U6" s="76"/>
      <c r="V6" s="75" t="s">
        <v>3</v>
      </c>
      <c r="W6" s="76"/>
      <c r="X6" s="76"/>
      <c r="Y6" s="76"/>
      <c r="Z6" s="76"/>
      <c r="AA6" s="76"/>
      <c r="AB6" s="75" t="s">
        <v>4</v>
      </c>
      <c r="AC6" s="76"/>
      <c r="AD6" s="76"/>
      <c r="AE6" s="76"/>
      <c r="AF6" s="76"/>
      <c r="AG6" s="76"/>
      <c r="AH6" s="75" t="s">
        <v>5</v>
      </c>
      <c r="AI6" s="76"/>
      <c r="AJ6" s="76"/>
      <c r="AK6" s="76"/>
      <c r="AL6" s="76"/>
      <c r="AM6" s="76"/>
      <c r="AN6" s="75" t="s">
        <v>6</v>
      </c>
      <c r="AO6" s="76"/>
      <c r="AP6" s="76"/>
      <c r="AQ6" s="76"/>
      <c r="AR6" s="76"/>
      <c r="AS6" s="76"/>
      <c r="AT6" s="75" t="s">
        <v>7</v>
      </c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83"/>
      <c r="BG6" s="83"/>
    </row>
    <row r="7" spans="1:59" ht="15.75" customHeight="1" thickTop="1" thickBot="1" x14ac:dyDescent="0.35">
      <c r="A7" s="94"/>
      <c r="B7" s="118"/>
      <c r="C7" s="96"/>
      <c r="D7" s="97" t="s">
        <v>197</v>
      </c>
      <c r="E7" s="97"/>
      <c r="F7" s="98" t="s">
        <v>198</v>
      </c>
      <c r="G7" s="98"/>
      <c r="H7" s="99" t="s">
        <v>199</v>
      </c>
      <c r="I7" s="100" t="s">
        <v>200</v>
      </c>
      <c r="J7" s="97" t="s">
        <v>197</v>
      </c>
      <c r="K7" s="97"/>
      <c r="L7" s="98" t="s">
        <v>198</v>
      </c>
      <c r="M7" s="98"/>
      <c r="N7" s="99" t="s">
        <v>199</v>
      </c>
      <c r="O7" s="100" t="s">
        <v>200</v>
      </c>
      <c r="P7" s="97" t="s">
        <v>197</v>
      </c>
      <c r="Q7" s="97"/>
      <c r="R7" s="98" t="s">
        <v>198</v>
      </c>
      <c r="S7" s="98"/>
      <c r="T7" s="99" t="s">
        <v>199</v>
      </c>
      <c r="U7" s="100" t="s">
        <v>200</v>
      </c>
      <c r="V7" s="97" t="s">
        <v>197</v>
      </c>
      <c r="W7" s="97"/>
      <c r="X7" s="98" t="s">
        <v>198</v>
      </c>
      <c r="Y7" s="98"/>
      <c r="Z7" s="99" t="s">
        <v>199</v>
      </c>
      <c r="AA7" s="100" t="s">
        <v>200</v>
      </c>
      <c r="AB7" s="97" t="s">
        <v>197</v>
      </c>
      <c r="AC7" s="97"/>
      <c r="AD7" s="98" t="s">
        <v>198</v>
      </c>
      <c r="AE7" s="98"/>
      <c r="AF7" s="99" t="s">
        <v>199</v>
      </c>
      <c r="AG7" s="100" t="s">
        <v>200</v>
      </c>
      <c r="AH7" s="97" t="s">
        <v>197</v>
      </c>
      <c r="AI7" s="97"/>
      <c r="AJ7" s="98" t="s">
        <v>198</v>
      </c>
      <c r="AK7" s="98"/>
      <c r="AL7" s="99" t="s">
        <v>199</v>
      </c>
      <c r="AM7" s="100" t="s">
        <v>200</v>
      </c>
      <c r="AN7" s="97" t="s">
        <v>197</v>
      </c>
      <c r="AO7" s="97"/>
      <c r="AP7" s="98" t="s">
        <v>198</v>
      </c>
      <c r="AQ7" s="98"/>
      <c r="AR7" s="99" t="s">
        <v>199</v>
      </c>
      <c r="AS7" s="100" t="s">
        <v>200</v>
      </c>
      <c r="AT7" s="97" t="s">
        <v>197</v>
      </c>
      <c r="AU7" s="97"/>
      <c r="AV7" s="98" t="s">
        <v>198</v>
      </c>
      <c r="AW7" s="98"/>
      <c r="AX7" s="99" t="s">
        <v>199</v>
      </c>
      <c r="AY7" s="100" t="s">
        <v>200</v>
      </c>
      <c r="AZ7" s="97" t="s">
        <v>197</v>
      </c>
      <c r="BA7" s="97"/>
      <c r="BB7" s="98" t="s">
        <v>198</v>
      </c>
      <c r="BC7" s="98"/>
      <c r="BD7" s="99" t="s">
        <v>199</v>
      </c>
      <c r="BE7" s="101" t="s">
        <v>203</v>
      </c>
      <c r="BF7" s="83"/>
      <c r="BG7" s="83"/>
    </row>
    <row r="8" spans="1:59" ht="79.5" customHeight="1" thickTop="1" thickBot="1" x14ac:dyDescent="0.35">
      <c r="A8" s="94"/>
      <c r="B8" s="119"/>
      <c r="C8" s="96"/>
      <c r="D8" s="102" t="s">
        <v>201</v>
      </c>
      <c r="E8" s="103" t="s">
        <v>202</v>
      </c>
      <c r="F8" s="104" t="s">
        <v>201</v>
      </c>
      <c r="G8" s="103" t="s">
        <v>202</v>
      </c>
      <c r="H8" s="99"/>
      <c r="I8" s="100"/>
      <c r="J8" s="102" t="s">
        <v>201</v>
      </c>
      <c r="K8" s="103" t="s">
        <v>202</v>
      </c>
      <c r="L8" s="104" t="s">
        <v>201</v>
      </c>
      <c r="M8" s="103" t="s">
        <v>202</v>
      </c>
      <c r="N8" s="99"/>
      <c r="O8" s="100"/>
      <c r="P8" s="102" t="s">
        <v>201</v>
      </c>
      <c r="Q8" s="103" t="s">
        <v>202</v>
      </c>
      <c r="R8" s="104" t="s">
        <v>201</v>
      </c>
      <c r="S8" s="103" t="s">
        <v>202</v>
      </c>
      <c r="T8" s="99"/>
      <c r="U8" s="100"/>
      <c r="V8" s="102" t="s">
        <v>201</v>
      </c>
      <c r="W8" s="103" t="s">
        <v>202</v>
      </c>
      <c r="X8" s="104" t="s">
        <v>201</v>
      </c>
      <c r="Y8" s="103" t="s">
        <v>202</v>
      </c>
      <c r="Z8" s="99"/>
      <c r="AA8" s="100"/>
      <c r="AB8" s="102" t="s">
        <v>201</v>
      </c>
      <c r="AC8" s="103" t="s">
        <v>202</v>
      </c>
      <c r="AD8" s="104" t="s">
        <v>201</v>
      </c>
      <c r="AE8" s="103" t="s">
        <v>202</v>
      </c>
      <c r="AF8" s="99"/>
      <c r="AG8" s="100"/>
      <c r="AH8" s="102" t="s">
        <v>201</v>
      </c>
      <c r="AI8" s="103" t="s">
        <v>202</v>
      </c>
      <c r="AJ8" s="104" t="s">
        <v>201</v>
      </c>
      <c r="AK8" s="103" t="s">
        <v>202</v>
      </c>
      <c r="AL8" s="99"/>
      <c r="AM8" s="100"/>
      <c r="AN8" s="102" t="s">
        <v>201</v>
      </c>
      <c r="AO8" s="103" t="s">
        <v>202</v>
      </c>
      <c r="AP8" s="104" t="s">
        <v>201</v>
      </c>
      <c r="AQ8" s="103" t="s">
        <v>202</v>
      </c>
      <c r="AR8" s="99"/>
      <c r="AS8" s="100"/>
      <c r="AT8" s="102" t="s">
        <v>201</v>
      </c>
      <c r="AU8" s="103" t="s">
        <v>202</v>
      </c>
      <c r="AV8" s="104" t="s">
        <v>201</v>
      </c>
      <c r="AW8" s="103" t="s">
        <v>202</v>
      </c>
      <c r="AX8" s="99"/>
      <c r="AY8" s="100"/>
      <c r="AZ8" s="102" t="s">
        <v>201</v>
      </c>
      <c r="BA8" s="103" t="s">
        <v>202</v>
      </c>
      <c r="BB8" s="104" t="s">
        <v>201</v>
      </c>
      <c r="BC8" s="103" t="s">
        <v>202</v>
      </c>
      <c r="BD8" s="99"/>
      <c r="BE8" s="101"/>
      <c r="BF8" s="83"/>
      <c r="BG8" s="83"/>
    </row>
    <row r="9" spans="1:59" ht="15.75" customHeight="1" thickBot="1" x14ac:dyDescent="0.35">
      <c r="A9" s="11"/>
      <c r="B9" s="12"/>
      <c r="C9" s="120" t="s">
        <v>234</v>
      </c>
      <c r="D9" s="14">
        <f>SUM('Környezetmérnöki alapszak_nappa'!D74)</f>
        <v>12</v>
      </c>
      <c r="E9" s="14">
        <f>SUM('Környezetmérnöki alapszak_nappa'!E74)</f>
        <v>144</v>
      </c>
      <c r="F9" s="14">
        <f>SUM('Környezetmérnöki alapszak_nappa'!F74)</f>
        <v>24</v>
      </c>
      <c r="G9" s="14">
        <f>SUM('Környezetmérnöki alapszak_nappa'!G74)</f>
        <v>288</v>
      </c>
      <c r="H9" s="14">
        <f>SUM('Környezetmérnöki alapszak_nappa'!H74)</f>
        <v>29</v>
      </c>
      <c r="I9" s="14" t="s">
        <v>10</v>
      </c>
      <c r="J9" s="14">
        <f>SUM('Környezetmérnöki alapszak_nappa'!J74)</f>
        <v>19</v>
      </c>
      <c r="K9" s="14">
        <f>SUM('Környezetmérnöki alapszak_nappa'!K74)</f>
        <v>228</v>
      </c>
      <c r="L9" s="14">
        <f>SUM('Környezetmérnöki alapszak_nappa'!L74)</f>
        <v>16</v>
      </c>
      <c r="M9" s="14">
        <f>SUM('Környezetmérnöki alapszak_nappa'!M74)</f>
        <v>192</v>
      </c>
      <c r="N9" s="14">
        <f>SUM('Környezetmérnöki alapszak_nappa'!N74)</f>
        <v>32</v>
      </c>
      <c r="O9" s="14" t="s">
        <v>10</v>
      </c>
      <c r="P9" s="14">
        <f>SUM('Környezetmérnöki alapszak_nappa'!P74)</f>
        <v>14</v>
      </c>
      <c r="Q9" s="14">
        <f>SUM('Környezetmérnöki alapszak_nappa'!Q74)</f>
        <v>168</v>
      </c>
      <c r="R9" s="14">
        <f>SUM('Környezetmérnöki alapszak_nappa'!R74)</f>
        <v>17</v>
      </c>
      <c r="S9" s="14">
        <f>SUM('Környezetmérnöki alapszak_nappa'!S74)</f>
        <v>204</v>
      </c>
      <c r="T9" s="14">
        <f>SUM('Környezetmérnöki alapszak_nappa'!T74)</f>
        <v>29</v>
      </c>
      <c r="U9" s="14" t="s">
        <v>10</v>
      </c>
      <c r="V9" s="14">
        <f>SUM('Környezetmérnöki alapszak_nappa'!V74)</f>
        <v>15</v>
      </c>
      <c r="W9" s="14">
        <f>SUM('Környezetmérnöki alapszak_nappa'!W74)</f>
        <v>180</v>
      </c>
      <c r="X9" s="14">
        <f>SUM('Környezetmérnöki alapszak_nappa'!X74)</f>
        <v>12</v>
      </c>
      <c r="Y9" s="14">
        <f>SUM('Környezetmérnöki alapszak_nappa'!Y74)</f>
        <v>144</v>
      </c>
      <c r="Z9" s="14">
        <f>SUM('Környezetmérnöki alapszak_nappa'!Z74)</f>
        <v>26</v>
      </c>
      <c r="AA9" s="14" t="s">
        <v>10</v>
      </c>
      <c r="AB9" s="14">
        <f>SUM('Környezetmérnöki alapszak_nappa'!AB74)</f>
        <v>12</v>
      </c>
      <c r="AC9" s="14">
        <f>SUM('Környezetmérnöki alapszak_nappa'!AC74)</f>
        <v>144</v>
      </c>
      <c r="AD9" s="14">
        <f>SUM('Környezetmérnöki alapszak_nappa'!AD74)</f>
        <v>11</v>
      </c>
      <c r="AE9" s="14">
        <f>SUM('Környezetmérnöki alapszak_nappa'!AE74)</f>
        <v>132</v>
      </c>
      <c r="AF9" s="14">
        <f>SUM('Környezetmérnöki alapszak_nappa'!AF74)</f>
        <v>18</v>
      </c>
      <c r="AG9" s="14" t="s">
        <v>10</v>
      </c>
      <c r="AH9" s="14">
        <f>SUM('Környezetmérnöki alapszak_nappa'!AH74)</f>
        <v>5</v>
      </c>
      <c r="AI9" s="14">
        <f>SUM('Környezetmérnöki alapszak_nappa'!AI74)</f>
        <v>60</v>
      </c>
      <c r="AJ9" s="14">
        <f>SUM('Környezetmérnöki alapszak_nappa'!AJ74)</f>
        <v>7</v>
      </c>
      <c r="AK9" s="14">
        <f>SUM('Környezetmérnöki alapszak_nappa'!AK74)</f>
        <v>124</v>
      </c>
      <c r="AL9" s="14">
        <f>SUM('Környezetmérnöki alapszak_nappa'!AL74)</f>
        <v>19</v>
      </c>
      <c r="AM9" s="14" t="s">
        <v>10</v>
      </c>
      <c r="AN9" s="14">
        <f>SUM('Környezetmérnöki alapszak_nappa'!AN74)</f>
        <v>9</v>
      </c>
      <c r="AO9" s="14">
        <f>SUM('Környezetmérnöki alapszak_nappa'!AO74)</f>
        <v>108</v>
      </c>
      <c r="AP9" s="14">
        <f>SUM('Környezetmérnöki alapszak_nappa'!AP74)</f>
        <v>5</v>
      </c>
      <c r="AQ9" s="14">
        <f>SUM('Környezetmérnöki alapszak_nappa'!AQ74)</f>
        <v>60</v>
      </c>
      <c r="AR9" s="14">
        <f>SUM('Környezetmérnöki alapszak_nappa'!AR74)</f>
        <v>17</v>
      </c>
      <c r="AS9" s="14" t="s">
        <v>10</v>
      </c>
      <c r="AT9" s="14">
        <f>SUM('Környezetmérnöki alapszak_nappa'!AT74)</f>
        <v>0</v>
      </c>
      <c r="AU9" s="14">
        <f>SUM('Környezetmérnöki alapszak_nappa'!AU74)</f>
        <v>0</v>
      </c>
      <c r="AV9" s="14">
        <f>SUM('Környezetmérnöki alapszak_nappa'!AV74)</f>
        <v>0</v>
      </c>
      <c r="AW9" s="14">
        <f>SUM('Környezetmérnöki alapszak_nappa'!AW74)</f>
        <v>0</v>
      </c>
      <c r="AX9" s="14">
        <f>SUM('Környezetmérnöki alapszak_nappa'!AX74)</f>
        <v>0</v>
      </c>
      <c r="AY9" s="14" t="s">
        <v>10</v>
      </c>
      <c r="AZ9" s="14">
        <f>SUM('Környezetmérnöki alapszak_nappa'!AZ74)</f>
        <v>86</v>
      </c>
      <c r="BA9" s="14">
        <f>SUM('Környezetmérnöki alapszak_nappa'!BA74)</f>
        <v>1032</v>
      </c>
      <c r="BB9" s="14">
        <f>SUM('Környezetmérnöki alapszak_nappa'!BB74)</f>
        <v>84</v>
      </c>
      <c r="BC9" s="14">
        <f>SUM('Környezetmérnöki alapszak_nappa'!BC74)</f>
        <v>1144</v>
      </c>
      <c r="BD9" s="14">
        <f>SUM('Környezetmérnöki alapszak_nappa'!BD74)</f>
        <v>170</v>
      </c>
      <c r="BE9" s="14">
        <f>SUM('Környezetmérnöki alapszak_nappa'!BE74)</f>
        <v>181</v>
      </c>
      <c r="BF9" s="58"/>
      <c r="BG9" s="58"/>
    </row>
    <row r="10" spans="1:59" ht="15.75" customHeight="1" thickBot="1" x14ac:dyDescent="0.35">
      <c r="A10" s="59" t="s">
        <v>1</v>
      </c>
      <c r="B10" s="15"/>
      <c r="C10" s="121" t="s">
        <v>235</v>
      </c>
      <c r="D10" s="16"/>
      <c r="E10" s="17"/>
      <c r="F10" s="16"/>
      <c r="G10" s="17"/>
      <c r="H10" s="16"/>
      <c r="I10" s="18"/>
      <c r="J10" s="16"/>
      <c r="K10" s="17"/>
      <c r="L10" s="16"/>
      <c r="M10" s="17"/>
      <c r="N10" s="16"/>
      <c r="O10" s="18"/>
      <c r="P10" s="16"/>
      <c r="Q10" s="17"/>
      <c r="R10" s="16"/>
      <c r="S10" s="17"/>
      <c r="T10" s="16"/>
      <c r="U10" s="18"/>
      <c r="V10" s="16"/>
      <c r="W10" s="17"/>
      <c r="X10" s="16"/>
      <c r="Y10" s="17"/>
      <c r="Z10" s="16"/>
      <c r="AA10" s="18"/>
      <c r="AB10" s="16"/>
      <c r="AC10" s="17"/>
      <c r="AD10" s="16"/>
      <c r="AE10" s="17"/>
      <c r="AF10" s="16"/>
      <c r="AG10" s="18"/>
      <c r="AH10" s="16"/>
      <c r="AI10" s="17"/>
      <c r="AJ10" s="16"/>
      <c r="AK10" s="17"/>
      <c r="AL10" s="16"/>
      <c r="AM10" s="18"/>
      <c r="AN10" s="16"/>
      <c r="AO10" s="17"/>
      <c r="AP10" s="16"/>
      <c r="AQ10" s="17"/>
      <c r="AR10" s="16"/>
      <c r="AS10" s="18"/>
      <c r="AT10" s="16"/>
      <c r="AU10" s="17"/>
      <c r="AV10" s="16"/>
      <c r="AW10" s="17"/>
      <c r="AX10" s="16"/>
      <c r="AY10" s="18"/>
      <c r="AZ10" s="16"/>
      <c r="BA10" s="16"/>
      <c r="BB10" s="16"/>
      <c r="BC10" s="16"/>
      <c r="BD10" s="16"/>
      <c r="BE10" s="18"/>
      <c r="BF10" s="58"/>
      <c r="BG10" s="58"/>
    </row>
    <row r="11" spans="1:59" ht="15.75" customHeight="1" x14ac:dyDescent="0.3">
      <c r="A11" s="8" t="s">
        <v>15</v>
      </c>
      <c r="B11" s="19" t="s">
        <v>17</v>
      </c>
      <c r="C11" s="114" t="s">
        <v>236</v>
      </c>
      <c r="D11" s="8"/>
      <c r="E11" s="20" t="str">
        <f t="shared" ref="E11:E26" si="0">IF(D11*12=0,"",D11*12)</f>
        <v/>
      </c>
      <c r="F11" s="8"/>
      <c r="G11" s="20" t="str">
        <f t="shared" ref="G11:G26" si="1">IF(F11*12=0,"",F11*12)</f>
        <v/>
      </c>
      <c r="H11" s="8"/>
      <c r="I11" s="8"/>
      <c r="J11" s="8"/>
      <c r="K11" s="20" t="str">
        <f t="shared" ref="K11:K26" si="2">IF(J11*12=0,"",J11*12)</f>
        <v/>
      </c>
      <c r="L11" s="8"/>
      <c r="M11" s="20" t="str">
        <f t="shared" ref="M11:M26" si="3">IF(L11*12=0,"",L11*12)</f>
        <v/>
      </c>
      <c r="N11" s="8"/>
      <c r="O11" s="8"/>
      <c r="P11" s="8"/>
      <c r="Q11" s="20" t="str">
        <f t="shared" ref="Q11:Q26" si="4">IF(P11*12=0,"",P11*12)</f>
        <v/>
      </c>
      <c r="R11" s="8"/>
      <c r="S11" s="20" t="str">
        <f t="shared" ref="S11:S26" si="5">IF(R11*12=0,"",R11*12)</f>
        <v/>
      </c>
      <c r="T11" s="8"/>
      <c r="U11" s="8"/>
      <c r="V11" s="8">
        <v>2</v>
      </c>
      <c r="W11" s="20">
        <f t="shared" ref="W11:W26" si="6">IF(V11*12=0,"",V11*12)</f>
        <v>24</v>
      </c>
      <c r="X11" s="8">
        <v>1</v>
      </c>
      <c r="Y11" s="20">
        <f>IF(X11*12=0,"",X11*12)</f>
        <v>12</v>
      </c>
      <c r="Z11" s="8">
        <v>3</v>
      </c>
      <c r="AA11" s="8" t="s">
        <v>9</v>
      </c>
      <c r="AB11" s="8"/>
      <c r="AC11" s="20" t="str">
        <f t="shared" ref="AC11:AC26" si="7">IF(AB11*12=0,"",AB11*12)</f>
        <v/>
      </c>
      <c r="AD11" s="8"/>
      <c r="AE11" s="20" t="str">
        <f t="shared" ref="AE11:AE26" si="8">IF(AD11*12=0,"",AD11*12)</f>
        <v/>
      </c>
      <c r="AF11" s="8"/>
      <c r="AG11" s="8"/>
      <c r="AH11" s="8"/>
      <c r="AI11" s="20" t="str">
        <f t="shared" ref="AI11:AI26" si="9">IF(AH11*12=0,"",AH11*12)</f>
        <v/>
      </c>
      <c r="AJ11" s="8"/>
      <c r="AK11" s="20" t="str">
        <f t="shared" ref="AK11:AK26" si="10">IF(AJ11*12=0,"",AJ11*12)</f>
        <v/>
      </c>
      <c r="AL11" s="8"/>
      <c r="AM11" s="8"/>
      <c r="AN11" s="8"/>
      <c r="AO11" s="20" t="str">
        <f t="shared" ref="AO11:AO26" si="11">IF(AN11*12=0,"",AN11*12)</f>
        <v/>
      </c>
      <c r="AP11" s="8"/>
      <c r="AQ11" s="20" t="str">
        <f t="shared" ref="AQ11:AQ15" si="12">IF(AP11*12=0,"",AP11*12)</f>
        <v/>
      </c>
      <c r="AR11" s="8"/>
      <c r="AS11" s="8"/>
      <c r="AT11" s="8"/>
      <c r="AU11" s="20" t="str">
        <f t="shared" ref="AU11:AU26" si="13">IF(AT11*12=0,"",AT11*12)</f>
        <v/>
      </c>
      <c r="AV11" s="8"/>
      <c r="AW11" s="20" t="str">
        <f t="shared" ref="AW11:AW26" si="14">IF(AV11*12=0,"",AV11*12)</f>
        <v/>
      </c>
      <c r="AX11" s="8"/>
      <c r="AY11" s="8"/>
      <c r="AZ11" s="20">
        <f t="shared" ref="AZ11:AZ26" si="15">IF(D11+J11+P11+V11+AB11+AH11+AN11+AT11=0,"",D11+J11+P11+V11+AB11+AH11+AN11+AT11)</f>
        <v>2</v>
      </c>
      <c r="BA11" s="20">
        <f t="shared" ref="BA11:BA26" si="16">IF((D11+J11+P11+V11+AB11+AH11+AN11+AT11)*12=0,"",(D11+J11+P11+V11+AB11+AH11+AN11+AT11)*12)</f>
        <v>24</v>
      </c>
      <c r="BB11" s="20">
        <f t="shared" ref="BB11:BB26" si="17">IF(F11+L11+R11+X11+AD11+AJ11+AP11+AV11=0,"",F11+L11+R11+X11+AD11+AJ11+AP11+AV11)</f>
        <v>1</v>
      </c>
      <c r="BC11" s="20">
        <f>IF((L11+F11+R11+X11+AD11+AJ11+AP11+AV11)*12=0,"",(L11+F11+R11+X11+AD11+AJ11+AP11+AV11)*12)</f>
        <v>12</v>
      </c>
      <c r="BD11" s="20">
        <f t="shared" ref="BD11:BD26" si="18">IF(N11+H11+T11+Z11+AF11+AL11+AR11+AX11=0,"",N11+H11+T11+Z11+AF11+AL11+AR11+AX11)</f>
        <v>3</v>
      </c>
      <c r="BE11" s="21">
        <f t="shared" ref="BE11:BE26" si="19">IF(D11+F11+L11+J11+P11+R11+V11+X11+AB11+AD11+AH11+AJ11+AN11+AP11+AT11+AV11=0,"",D11+F11+L11+J11+P11+R11+V11+X11+AB11+AD11+AH11+AJ11+AN11+AP11+AT11+AV11)</f>
        <v>3</v>
      </c>
      <c r="BF11" s="88" t="s">
        <v>131</v>
      </c>
      <c r="BG11" s="58" t="s">
        <v>23</v>
      </c>
    </row>
    <row r="12" spans="1:59" ht="15.75" customHeight="1" x14ac:dyDescent="0.3">
      <c r="A12" s="8" t="s">
        <v>25</v>
      </c>
      <c r="B12" s="19" t="s">
        <v>17</v>
      </c>
      <c r="C12" s="115" t="s">
        <v>237</v>
      </c>
      <c r="D12" s="8"/>
      <c r="E12" s="20" t="str">
        <f t="shared" si="0"/>
        <v/>
      </c>
      <c r="F12" s="8"/>
      <c r="G12" s="20" t="str">
        <f t="shared" si="1"/>
        <v/>
      </c>
      <c r="H12" s="8"/>
      <c r="I12" s="8"/>
      <c r="J12" s="8"/>
      <c r="K12" s="20" t="str">
        <f t="shared" si="2"/>
        <v/>
      </c>
      <c r="L12" s="8"/>
      <c r="M12" s="20" t="str">
        <f t="shared" si="3"/>
        <v/>
      </c>
      <c r="N12" s="8"/>
      <c r="O12" s="8"/>
      <c r="P12" s="8"/>
      <c r="Q12" s="20" t="str">
        <f t="shared" si="4"/>
        <v/>
      </c>
      <c r="R12" s="8"/>
      <c r="S12" s="20" t="str">
        <f t="shared" si="5"/>
        <v/>
      </c>
      <c r="T12" s="8"/>
      <c r="U12" s="8"/>
      <c r="V12" s="8"/>
      <c r="W12" s="20" t="str">
        <f t="shared" si="6"/>
        <v/>
      </c>
      <c r="X12" s="8"/>
      <c r="Y12" s="20">
        <v>48</v>
      </c>
      <c r="Z12" s="8">
        <v>3</v>
      </c>
      <c r="AA12" s="8" t="s">
        <v>20</v>
      </c>
      <c r="AB12" s="8"/>
      <c r="AC12" s="20" t="str">
        <f t="shared" si="7"/>
        <v/>
      </c>
      <c r="AD12" s="8"/>
      <c r="AE12" s="20" t="str">
        <f t="shared" si="8"/>
        <v/>
      </c>
      <c r="AF12" s="8"/>
      <c r="AG12" s="8"/>
      <c r="AH12" s="8"/>
      <c r="AI12" s="20" t="str">
        <f t="shared" si="9"/>
        <v/>
      </c>
      <c r="AJ12" s="8"/>
      <c r="AK12" s="20" t="str">
        <f t="shared" si="10"/>
        <v/>
      </c>
      <c r="AL12" s="8"/>
      <c r="AM12" s="8"/>
      <c r="AN12" s="8"/>
      <c r="AO12" s="20" t="str">
        <f t="shared" si="11"/>
        <v/>
      </c>
      <c r="AP12" s="8"/>
      <c r="AQ12" s="20" t="str">
        <f t="shared" si="12"/>
        <v/>
      </c>
      <c r="AR12" s="8"/>
      <c r="AS12" s="8"/>
      <c r="AT12" s="8"/>
      <c r="AU12" s="20" t="str">
        <f t="shared" si="13"/>
        <v/>
      </c>
      <c r="AV12" s="8"/>
      <c r="AW12" s="20" t="str">
        <f t="shared" si="14"/>
        <v/>
      </c>
      <c r="AX12" s="8"/>
      <c r="AY12" s="8"/>
      <c r="AZ12" s="20" t="str">
        <f t="shared" si="15"/>
        <v/>
      </c>
      <c r="BA12" s="20" t="str">
        <f t="shared" si="16"/>
        <v/>
      </c>
      <c r="BB12" s="20" t="str">
        <f t="shared" si="17"/>
        <v/>
      </c>
      <c r="BC12" s="20">
        <v>48</v>
      </c>
      <c r="BD12" s="20">
        <f t="shared" si="18"/>
        <v>3</v>
      </c>
      <c r="BE12" s="21" t="str">
        <f t="shared" si="19"/>
        <v/>
      </c>
      <c r="BF12" s="88" t="s">
        <v>131</v>
      </c>
      <c r="BG12" s="58" t="s">
        <v>28</v>
      </c>
    </row>
    <row r="13" spans="1:59" ht="15.75" customHeight="1" x14ac:dyDescent="0.3">
      <c r="A13" s="8" t="s">
        <v>29</v>
      </c>
      <c r="B13" s="19" t="s">
        <v>17</v>
      </c>
      <c r="C13" s="115" t="s">
        <v>238</v>
      </c>
      <c r="D13" s="8"/>
      <c r="E13" s="20" t="str">
        <f t="shared" si="0"/>
        <v/>
      </c>
      <c r="F13" s="8"/>
      <c r="G13" s="20" t="str">
        <f t="shared" si="1"/>
        <v/>
      </c>
      <c r="H13" s="8"/>
      <c r="I13" s="8"/>
      <c r="J13" s="8"/>
      <c r="K13" s="20" t="str">
        <f t="shared" si="2"/>
        <v/>
      </c>
      <c r="L13" s="8"/>
      <c r="M13" s="20" t="str">
        <f t="shared" si="3"/>
        <v/>
      </c>
      <c r="N13" s="8"/>
      <c r="O13" s="8"/>
      <c r="P13" s="8"/>
      <c r="Q13" s="20" t="str">
        <f t="shared" si="4"/>
        <v/>
      </c>
      <c r="R13" s="8"/>
      <c r="S13" s="20" t="str">
        <f t="shared" si="5"/>
        <v/>
      </c>
      <c r="T13" s="8"/>
      <c r="U13" s="8"/>
      <c r="V13" s="8"/>
      <c r="W13" s="20" t="str">
        <f t="shared" si="6"/>
        <v/>
      </c>
      <c r="X13" s="8"/>
      <c r="Y13" s="20" t="str">
        <f t="shared" ref="Y13:Y26" si="20">IF(X13*12=0,"",X13*12)</f>
        <v/>
      </c>
      <c r="Z13" s="8"/>
      <c r="AA13" s="8"/>
      <c r="AB13" s="8">
        <v>2</v>
      </c>
      <c r="AC13" s="20">
        <f t="shared" si="7"/>
        <v>24</v>
      </c>
      <c r="AD13" s="8">
        <v>1</v>
      </c>
      <c r="AE13" s="20">
        <f t="shared" si="8"/>
        <v>12</v>
      </c>
      <c r="AF13" s="8">
        <v>3</v>
      </c>
      <c r="AG13" s="8" t="s">
        <v>9</v>
      </c>
      <c r="AH13" s="8"/>
      <c r="AI13" s="20" t="str">
        <f t="shared" si="9"/>
        <v/>
      </c>
      <c r="AJ13" s="8"/>
      <c r="AK13" s="20" t="str">
        <f t="shared" si="10"/>
        <v/>
      </c>
      <c r="AL13" s="8"/>
      <c r="AM13" s="8"/>
      <c r="AN13" s="8"/>
      <c r="AO13" s="20" t="str">
        <f t="shared" si="11"/>
        <v/>
      </c>
      <c r="AP13" s="8"/>
      <c r="AQ13" s="20" t="str">
        <f t="shared" si="12"/>
        <v/>
      </c>
      <c r="AR13" s="8"/>
      <c r="AS13" s="8"/>
      <c r="AT13" s="8"/>
      <c r="AU13" s="20" t="str">
        <f t="shared" si="13"/>
        <v/>
      </c>
      <c r="AV13" s="8"/>
      <c r="AW13" s="20" t="str">
        <f t="shared" si="14"/>
        <v/>
      </c>
      <c r="AX13" s="8"/>
      <c r="AY13" s="8"/>
      <c r="AZ13" s="20">
        <f t="shared" si="15"/>
        <v>2</v>
      </c>
      <c r="BA13" s="20">
        <f t="shared" si="16"/>
        <v>24</v>
      </c>
      <c r="BB13" s="20">
        <f t="shared" si="17"/>
        <v>1</v>
      </c>
      <c r="BC13" s="20">
        <f t="shared" ref="BC13:BC26" si="21">IF((L13+F13+R13+X13+AD13+AJ13+AP13+AV13)*12=0,"",(L13+F13+R13+X13+AD13+AJ13+AP13+AV13)*12)</f>
        <v>12</v>
      </c>
      <c r="BD13" s="20">
        <f t="shared" si="18"/>
        <v>3</v>
      </c>
      <c r="BE13" s="21">
        <f t="shared" si="19"/>
        <v>3</v>
      </c>
      <c r="BF13" s="88" t="s">
        <v>131</v>
      </c>
      <c r="BG13" s="58" t="s">
        <v>32</v>
      </c>
    </row>
    <row r="14" spans="1:59" ht="15.75" customHeight="1" x14ac:dyDescent="0.3">
      <c r="A14" s="8" t="s">
        <v>34</v>
      </c>
      <c r="B14" s="19" t="s">
        <v>17</v>
      </c>
      <c r="C14" s="115" t="s">
        <v>239</v>
      </c>
      <c r="D14" s="8"/>
      <c r="E14" s="20" t="str">
        <f t="shared" si="0"/>
        <v/>
      </c>
      <c r="F14" s="8"/>
      <c r="G14" s="20" t="str">
        <f t="shared" si="1"/>
        <v/>
      </c>
      <c r="H14" s="8"/>
      <c r="I14" s="8"/>
      <c r="J14" s="8"/>
      <c r="K14" s="20" t="str">
        <f t="shared" si="2"/>
        <v/>
      </c>
      <c r="L14" s="8"/>
      <c r="M14" s="20" t="str">
        <f t="shared" si="3"/>
        <v/>
      </c>
      <c r="N14" s="8"/>
      <c r="O14" s="8"/>
      <c r="P14" s="8"/>
      <c r="Q14" s="20" t="str">
        <f t="shared" si="4"/>
        <v/>
      </c>
      <c r="R14" s="8"/>
      <c r="S14" s="20" t="str">
        <f t="shared" si="5"/>
        <v/>
      </c>
      <c r="T14" s="8"/>
      <c r="U14" s="8"/>
      <c r="V14" s="8"/>
      <c r="W14" s="20" t="str">
        <f t="shared" si="6"/>
        <v/>
      </c>
      <c r="X14" s="8"/>
      <c r="Y14" s="20" t="str">
        <f t="shared" si="20"/>
        <v/>
      </c>
      <c r="Z14" s="8"/>
      <c r="AA14" s="8"/>
      <c r="AB14" s="8">
        <v>1</v>
      </c>
      <c r="AC14" s="20">
        <f t="shared" si="7"/>
        <v>12</v>
      </c>
      <c r="AD14" s="8">
        <v>1</v>
      </c>
      <c r="AE14" s="20">
        <f t="shared" si="8"/>
        <v>12</v>
      </c>
      <c r="AF14" s="8">
        <v>2</v>
      </c>
      <c r="AG14" s="8" t="s">
        <v>20</v>
      </c>
      <c r="AH14" s="8"/>
      <c r="AI14" s="20" t="str">
        <f t="shared" si="9"/>
        <v/>
      </c>
      <c r="AJ14" s="8"/>
      <c r="AK14" s="20" t="str">
        <f t="shared" si="10"/>
        <v/>
      </c>
      <c r="AL14" s="8"/>
      <c r="AM14" s="8"/>
      <c r="AN14" s="8"/>
      <c r="AO14" s="20" t="str">
        <f t="shared" si="11"/>
        <v/>
      </c>
      <c r="AP14" s="8"/>
      <c r="AQ14" s="20" t="str">
        <f t="shared" si="12"/>
        <v/>
      </c>
      <c r="AR14" s="8"/>
      <c r="AS14" s="8"/>
      <c r="AT14" s="8"/>
      <c r="AU14" s="20" t="str">
        <f t="shared" si="13"/>
        <v/>
      </c>
      <c r="AV14" s="8"/>
      <c r="AW14" s="20" t="str">
        <f t="shared" si="14"/>
        <v/>
      </c>
      <c r="AX14" s="8"/>
      <c r="AY14" s="8"/>
      <c r="AZ14" s="20">
        <f t="shared" si="15"/>
        <v>1</v>
      </c>
      <c r="BA14" s="20">
        <f t="shared" si="16"/>
        <v>12</v>
      </c>
      <c r="BB14" s="20">
        <f t="shared" si="17"/>
        <v>1</v>
      </c>
      <c r="BC14" s="20">
        <f t="shared" si="21"/>
        <v>12</v>
      </c>
      <c r="BD14" s="20">
        <f t="shared" si="18"/>
        <v>2</v>
      </c>
      <c r="BE14" s="21">
        <f t="shared" si="19"/>
        <v>2</v>
      </c>
      <c r="BF14" s="86" t="s">
        <v>129</v>
      </c>
      <c r="BG14" s="58" t="s">
        <v>36</v>
      </c>
    </row>
    <row r="15" spans="1:59" ht="15.75" customHeight="1" x14ac:dyDescent="0.3">
      <c r="A15" s="8" t="s">
        <v>37</v>
      </c>
      <c r="B15" s="19" t="s">
        <v>17</v>
      </c>
      <c r="C15" s="115" t="s">
        <v>240</v>
      </c>
      <c r="D15" s="8"/>
      <c r="E15" s="20" t="str">
        <f t="shared" si="0"/>
        <v/>
      </c>
      <c r="F15" s="8"/>
      <c r="G15" s="20" t="str">
        <f t="shared" si="1"/>
        <v/>
      </c>
      <c r="H15" s="8"/>
      <c r="I15" s="8"/>
      <c r="J15" s="8"/>
      <c r="K15" s="20" t="str">
        <f t="shared" si="2"/>
        <v/>
      </c>
      <c r="L15" s="8"/>
      <c r="M15" s="20" t="str">
        <f t="shared" si="3"/>
        <v/>
      </c>
      <c r="N15" s="8"/>
      <c r="O15" s="8"/>
      <c r="P15" s="8"/>
      <c r="Q15" s="20" t="str">
        <f t="shared" si="4"/>
        <v/>
      </c>
      <c r="R15" s="8"/>
      <c r="S15" s="20" t="str">
        <f t="shared" si="5"/>
        <v/>
      </c>
      <c r="T15" s="8"/>
      <c r="U15" s="8"/>
      <c r="V15" s="8"/>
      <c r="W15" s="20" t="str">
        <f t="shared" si="6"/>
        <v/>
      </c>
      <c r="X15" s="8"/>
      <c r="Y15" s="20" t="str">
        <f t="shared" si="20"/>
        <v/>
      </c>
      <c r="Z15" s="8"/>
      <c r="AA15" s="8"/>
      <c r="AB15" s="8"/>
      <c r="AC15" s="20" t="str">
        <f t="shared" si="7"/>
        <v/>
      </c>
      <c r="AD15" s="8"/>
      <c r="AE15" s="20" t="str">
        <f t="shared" si="8"/>
        <v/>
      </c>
      <c r="AF15" s="8"/>
      <c r="AG15" s="8"/>
      <c r="AH15" s="8">
        <v>1</v>
      </c>
      <c r="AI15" s="20">
        <f t="shared" si="9"/>
        <v>12</v>
      </c>
      <c r="AJ15" s="8">
        <v>1</v>
      </c>
      <c r="AK15" s="20">
        <f t="shared" si="10"/>
        <v>12</v>
      </c>
      <c r="AL15" s="8">
        <v>2</v>
      </c>
      <c r="AM15" s="8" t="s">
        <v>9</v>
      </c>
      <c r="AN15" s="8"/>
      <c r="AO15" s="20" t="str">
        <f t="shared" si="11"/>
        <v/>
      </c>
      <c r="AP15" s="8"/>
      <c r="AQ15" s="20" t="str">
        <f t="shared" si="12"/>
        <v/>
      </c>
      <c r="AR15" s="8"/>
      <c r="AS15" s="8"/>
      <c r="AT15" s="8"/>
      <c r="AU15" s="20" t="str">
        <f t="shared" si="13"/>
        <v/>
      </c>
      <c r="AV15" s="8"/>
      <c r="AW15" s="20" t="str">
        <f t="shared" si="14"/>
        <v/>
      </c>
      <c r="AX15" s="8"/>
      <c r="AY15" s="8"/>
      <c r="AZ15" s="20">
        <f t="shared" si="15"/>
        <v>1</v>
      </c>
      <c r="BA15" s="20">
        <f t="shared" si="16"/>
        <v>12</v>
      </c>
      <c r="BB15" s="20">
        <f t="shared" si="17"/>
        <v>1</v>
      </c>
      <c r="BC15" s="20">
        <f t="shared" si="21"/>
        <v>12</v>
      </c>
      <c r="BD15" s="20">
        <f t="shared" si="18"/>
        <v>2</v>
      </c>
      <c r="BE15" s="21">
        <f t="shared" si="19"/>
        <v>2</v>
      </c>
      <c r="BF15" s="86" t="s">
        <v>129</v>
      </c>
      <c r="BG15" s="58" t="s">
        <v>36</v>
      </c>
    </row>
    <row r="16" spans="1:59" ht="15.75" customHeight="1" x14ac:dyDescent="0.3">
      <c r="A16" s="8" t="s">
        <v>41</v>
      </c>
      <c r="B16" s="19" t="s">
        <v>17</v>
      </c>
      <c r="C16" s="116" t="s">
        <v>241</v>
      </c>
      <c r="D16" s="8"/>
      <c r="E16" s="20" t="str">
        <f t="shared" si="0"/>
        <v/>
      </c>
      <c r="F16" s="8"/>
      <c r="G16" s="20" t="str">
        <f t="shared" si="1"/>
        <v/>
      </c>
      <c r="H16" s="8"/>
      <c r="I16" s="8"/>
      <c r="J16" s="8"/>
      <c r="K16" s="20" t="str">
        <f t="shared" si="2"/>
        <v/>
      </c>
      <c r="L16" s="8"/>
      <c r="M16" s="20" t="str">
        <f t="shared" si="3"/>
        <v/>
      </c>
      <c r="N16" s="8"/>
      <c r="O16" s="8"/>
      <c r="P16" s="8"/>
      <c r="Q16" s="20" t="str">
        <f t="shared" si="4"/>
        <v/>
      </c>
      <c r="R16" s="8"/>
      <c r="S16" s="20" t="str">
        <f t="shared" si="5"/>
        <v/>
      </c>
      <c r="T16" s="8"/>
      <c r="U16" s="8"/>
      <c r="V16" s="8"/>
      <c r="W16" s="20" t="str">
        <f t="shared" si="6"/>
        <v/>
      </c>
      <c r="X16" s="8"/>
      <c r="Y16" s="20" t="str">
        <f t="shared" si="20"/>
        <v/>
      </c>
      <c r="Z16" s="8"/>
      <c r="AA16" s="8"/>
      <c r="AB16" s="8"/>
      <c r="AC16" s="20" t="str">
        <f t="shared" si="7"/>
        <v/>
      </c>
      <c r="AD16" s="8"/>
      <c r="AE16" s="20" t="str">
        <f t="shared" si="8"/>
        <v/>
      </c>
      <c r="AF16" s="8"/>
      <c r="AG16" s="8"/>
      <c r="AH16" s="8"/>
      <c r="AI16" s="20" t="str">
        <f t="shared" si="9"/>
        <v/>
      </c>
      <c r="AJ16" s="8">
        <v>2</v>
      </c>
      <c r="AK16" s="20">
        <f t="shared" si="10"/>
        <v>24</v>
      </c>
      <c r="AL16" s="8">
        <v>2</v>
      </c>
      <c r="AM16" s="8" t="s">
        <v>20</v>
      </c>
      <c r="AN16" s="8"/>
      <c r="AO16" s="20"/>
      <c r="AP16" s="8"/>
      <c r="AQ16" s="20"/>
      <c r="AR16" s="8"/>
      <c r="AS16" s="8"/>
      <c r="AT16" s="8"/>
      <c r="AU16" s="20" t="str">
        <f t="shared" si="13"/>
        <v/>
      </c>
      <c r="AV16" s="8"/>
      <c r="AW16" s="20" t="str">
        <f t="shared" si="14"/>
        <v/>
      </c>
      <c r="AX16" s="8"/>
      <c r="AY16" s="8"/>
      <c r="AZ16" s="20" t="str">
        <f t="shared" si="15"/>
        <v/>
      </c>
      <c r="BA16" s="20" t="str">
        <f t="shared" si="16"/>
        <v/>
      </c>
      <c r="BB16" s="20">
        <f t="shared" si="17"/>
        <v>2</v>
      </c>
      <c r="BC16" s="20">
        <f t="shared" si="21"/>
        <v>24</v>
      </c>
      <c r="BD16" s="20">
        <f t="shared" si="18"/>
        <v>2</v>
      </c>
      <c r="BE16" s="21">
        <f t="shared" si="19"/>
        <v>2</v>
      </c>
      <c r="BF16" s="88" t="s">
        <v>131</v>
      </c>
      <c r="BG16" s="58" t="s">
        <v>46</v>
      </c>
    </row>
    <row r="17" spans="1:59" ht="15.75" customHeight="1" x14ac:dyDescent="0.3">
      <c r="A17" s="8" t="s">
        <v>47</v>
      </c>
      <c r="B17" s="19" t="s">
        <v>17</v>
      </c>
      <c r="C17" s="115" t="s">
        <v>242</v>
      </c>
      <c r="D17" s="8"/>
      <c r="E17" s="20" t="str">
        <f t="shared" si="0"/>
        <v/>
      </c>
      <c r="F17" s="8"/>
      <c r="G17" s="20" t="str">
        <f t="shared" si="1"/>
        <v/>
      </c>
      <c r="H17" s="8"/>
      <c r="I17" s="8"/>
      <c r="J17" s="8"/>
      <c r="K17" s="20" t="str">
        <f t="shared" si="2"/>
        <v/>
      </c>
      <c r="L17" s="8"/>
      <c r="M17" s="20" t="str">
        <f t="shared" si="3"/>
        <v/>
      </c>
      <c r="N17" s="8"/>
      <c r="O17" s="8"/>
      <c r="P17" s="8"/>
      <c r="Q17" s="20" t="str">
        <f t="shared" si="4"/>
        <v/>
      </c>
      <c r="R17" s="8"/>
      <c r="S17" s="20" t="str">
        <f t="shared" si="5"/>
        <v/>
      </c>
      <c r="T17" s="8"/>
      <c r="U17" s="8"/>
      <c r="V17" s="8"/>
      <c r="W17" s="20" t="str">
        <f t="shared" si="6"/>
        <v/>
      </c>
      <c r="X17" s="8"/>
      <c r="Y17" s="20" t="str">
        <f t="shared" si="20"/>
        <v/>
      </c>
      <c r="Z17" s="8"/>
      <c r="AA17" s="8"/>
      <c r="AB17" s="8"/>
      <c r="AC17" s="20" t="str">
        <f t="shared" si="7"/>
        <v/>
      </c>
      <c r="AD17" s="8"/>
      <c r="AE17" s="20" t="str">
        <f t="shared" si="8"/>
        <v/>
      </c>
      <c r="AF17" s="8"/>
      <c r="AG17" s="8"/>
      <c r="AH17" s="8">
        <v>1</v>
      </c>
      <c r="AI17" s="20">
        <f t="shared" si="9"/>
        <v>12</v>
      </c>
      <c r="AJ17" s="8">
        <v>2</v>
      </c>
      <c r="AK17" s="20">
        <f t="shared" si="10"/>
        <v>24</v>
      </c>
      <c r="AL17" s="8">
        <v>3</v>
      </c>
      <c r="AM17" s="8" t="s">
        <v>9</v>
      </c>
      <c r="AN17" s="8"/>
      <c r="AO17" s="20" t="str">
        <f t="shared" si="11"/>
        <v/>
      </c>
      <c r="AP17" s="8"/>
      <c r="AQ17" s="20" t="str">
        <f t="shared" ref="AQ17:AQ26" si="22">IF(AP17*12=0,"",AP17*12)</f>
        <v/>
      </c>
      <c r="AR17" s="8"/>
      <c r="AS17" s="8"/>
      <c r="AT17" s="8"/>
      <c r="AU17" s="20" t="str">
        <f t="shared" si="13"/>
        <v/>
      </c>
      <c r="AV17" s="8"/>
      <c r="AW17" s="20" t="str">
        <f t="shared" si="14"/>
        <v/>
      </c>
      <c r="AX17" s="8"/>
      <c r="AY17" s="8"/>
      <c r="AZ17" s="20">
        <f t="shared" si="15"/>
        <v>1</v>
      </c>
      <c r="BA17" s="20">
        <f t="shared" si="16"/>
        <v>12</v>
      </c>
      <c r="BB17" s="20">
        <f t="shared" si="17"/>
        <v>2</v>
      </c>
      <c r="BC17" s="20">
        <f t="shared" si="21"/>
        <v>24</v>
      </c>
      <c r="BD17" s="20">
        <f t="shared" si="18"/>
        <v>3</v>
      </c>
      <c r="BE17" s="21">
        <f t="shared" si="19"/>
        <v>3</v>
      </c>
      <c r="BF17" s="88" t="s">
        <v>131</v>
      </c>
      <c r="BG17" s="58" t="s">
        <v>21</v>
      </c>
    </row>
    <row r="18" spans="1:59" ht="15.75" customHeight="1" x14ac:dyDescent="0.3">
      <c r="A18" s="8" t="s">
        <v>52</v>
      </c>
      <c r="B18" s="19" t="s">
        <v>17</v>
      </c>
      <c r="C18" s="115" t="s">
        <v>243</v>
      </c>
      <c r="D18" s="8"/>
      <c r="E18" s="20" t="str">
        <f t="shared" si="0"/>
        <v/>
      </c>
      <c r="F18" s="8"/>
      <c r="G18" s="20" t="str">
        <f t="shared" si="1"/>
        <v/>
      </c>
      <c r="H18" s="8"/>
      <c r="I18" s="8"/>
      <c r="J18" s="8"/>
      <c r="K18" s="20" t="str">
        <f t="shared" si="2"/>
        <v/>
      </c>
      <c r="L18" s="8"/>
      <c r="M18" s="20" t="str">
        <f t="shared" si="3"/>
        <v/>
      </c>
      <c r="N18" s="8"/>
      <c r="O18" s="8"/>
      <c r="P18" s="8"/>
      <c r="Q18" s="20" t="str">
        <f t="shared" si="4"/>
        <v/>
      </c>
      <c r="R18" s="8"/>
      <c r="S18" s="20" t="str">
        <f t="shared" si="5"/>
        <v/>
      </c>
      <c r="T18" s="8"/>
      <c r="U18" s="8"/>
      <c r="V18" s="8"/>
      <c r="W18" s="20" t="str">
        <f t="shared" si="6"/>
        <v/>
      </c>
      <c r="X18" s="8"/>
      <c r="Y18" s="20" t="str">
        <f t="shared" si="20"/>
        <v/>
      </c>
      <c r="Z18" s="8"/>
      <c r="AA18" s="8"/>
      <c r="AB18" s="8"/>
      <c r="AC18" s="20" t="str">
        <f t="shared" si="7"/>
        <v/>
      </c>
      <c r="AD18" s="8"/>
      <c r="AE18" s="20" t="str">
        <f t="shared" si="8"/>
        <v/>
      </c>
      <c r="AF18" s="8"/>
      <c r="AG18" s="8"/>
      <c r="AH18" s="8">
        <v>2</v>
      </c>
      <c r="AI18" s="20">
        <f t="shared" si="9"/>
        <v>24</v>
      </c>
      <c r="AJ18" s="8">
        <v>1</v>
      </c>
      <c r="AK18" s="20">
        <f t="shared" si="10"/>
        <v>12</v>
      </c>
      <c r="AL18" s="8">
        <v>3</v>
      </c>
      <c r="AM18" s="8" t="s">
        <v>9</v>
      </c>
      <c r="AN18" s="8"/>
      <c r="AO18" s="20" t="str">
        <f t="shared" si="11"/>
        <v/>
      </c>
      <c r="AP18" s="8"/>
      <c r="AQ18" s="20" t="str">
        <f t="shared" si="22"/>
        <v/>
      </c>
      <c r="AR18" s="8"/>
      <c r="AS18" s="8"/>
      <c r="AT18" s="8"/>
      <c r="AU18" s="20" t="str">
        <f t="shared" si="13"/>
        <v/>
      </c>
      <c r="AV18" s="8"/>
      <c r="AW18" s="20" t="str">
        <f t="shared" si="14"/>
        <v/>
      </c>
      <c r="AX18" s="8"/>
      <c r="AY18" s="8"/>
      <c r="AZ18" s="20">
        <f t="shared" si="15"/>
        <v>2</v>
      </c>
      <c r="BA18" s="20">
        <f t="shared" si="16"/>
        <v>24</v>
      </c>
      <c r="BB18" s="20">
        <f t="shared" si="17"/>
        <v>1</v>
      </c>
      <c r="BC18" s="20">
        <f t="shared" si="21"/>
        <v>12</v>
      </c>
      <c r="BD18" s="20">
        <f t="shared" si="18"/>
        <v>3</v>
      </c>
      <c r="BE18" s="21">
        <f t="shared" si="19"/>
        <v>3</v>
      </c>
      <c r="BF18" s="88" t="s">
        <v>131</v>
      </c>
      <c r="BG18" s="58" t="s">
        <v>122</v>
      </c>
    </row>
    <row r="19" spans="1:59" ht="15.75" customHeight="1" x14ac:dyDescent="0.3">
      <c r="A19" s="8" t="s">
        <v>55</v>
      </c>
      <c r="B19" s="19" t="s">
        <v>17</v>
      </c>
      <c r="C19" s="115" t="s">
        <v>244</v>
      </c>
      <c r="D19" s="8"/>
      <c r="E19" s="20" t="str">
        <f t="shared" si="0"/>
        <v/>
      </c>
      <c r="F19" s="8"/>
      <c r="G19" s="20" t="str">
        <f t="shared" si="1"/>
        <v/>
      </c>
      <c r="H19" s="8"/>
      <c r="I19" s="8"/>
      <c r="J19" s="8"/>
      <c r="K19" s="20" t="str">
        <f t="shared" si="2"/>
        <v/>
      </c>
      <c r="L19" s="8"/>
      <c r="M19" s="20" t="str">
        <f t="shared" si="3"/>
        <v/>
      </c>
      <c r="N19" s="8"/>
      <c r="O19" s="8"/>
      <c r="P19" s="8"/>
      <c r="Q19" s="20" t="str">
        <f t="shared" si="4"/>
        <v/>
      </c>
      <c r="R19" s="8"/>
      <c r="S19" s="20" t="str">
        <f t="shared" si="5"/>
        <v/>
      </c>
      <c r="T19" s="8"/>
      <c r="U19" s="8"/>
      <c r="V19" s="8"/>
      <c r="W19" s="20" t="str">
        <f t="shared" si="6"/>
        <v/>
      </c>
      <c r="X19" s="8"/>
      <c r="Y19" s="20" t="str">
        <f t="shared" si="20"/>
        <v/>
      </c>
      <c r="Z19" s="8"/>
      <c r="AA19" s="8"/>
      <c r="AB19" s="8"/>
      <c r="AC19" s="20" t="str">
        <f t="shared" si="7"/>
        <v/>
      </c>
      <c r="AD19" s="8"/>
      <c r="AE19" s="20" t="str">
        <f t="shared" si="8"/>
        <v/>
      </c>
      <c r="AF19" s="8"/>
      <c r="AG19" s="8"/>
      <c r="AH19" s="8">
        <v>2</v>
      </c>
      <c r="AI19" s="20">
        <f t="shared" si="9"/>
        <v>24</v>
      </c>
      <c r="AJ19" s="8">
        <v>1</v>
      </c>
      <c r="AK19" s="20">
        <f t="shared" si="10"/>
        <v>12</v>
      </c>
      <c r="AL19" s="8">
        <v>3</v>
      </c>
      <c r="AM19" s="8" t="s">
        <v>9</v>
      </c>
      <c r="AN19" s="8"/>
      <c r="AO19" s="20" t="str">
        <f t="shared" si="11"/>
        <v/>
      </c>
      <c r="AP19" s="8"/>
      <c r="AQ19" s="20" t="str">
        <f t="shared" si="22"/>
        <v/>
      </c>
      <c r="AR19" s="8"/>
      <c r="AS19" s="8"/>
      <c r="AT19" s="8"/>
      <c r="AU19" s="20" t="str">
        <f t="shared" si="13"/>
        <v/>
      </c>
      <c r="AV19" s="8"/>
      <c r="AW19" s="20" t="str">
        <f t="shared" si="14"/>
        <v/>
      </c>
      <c r="AX19" s="8"/>
      <c r="AY19" s="8"/>
      <c r="AZ19" s="20">
        <f t="shared" si="15"/>
        <v>2</v>
      </c>
      <c r="BA19" s="20">
        <f t="shared" si="16"/>
        <v>24</v>
      </c>
      <c r="BB19" s="20">
        <f t="shared" si="17"/>
        <v>1</v>
      </c>
      <c r="BC19" s="20">
        <f t="shared" si="21"/>
        <v>12</v>
      </c>
      <c r="BD19" s="20">
        <f t="shared" si="18"/>
        <v>3</v>
      </c>
      <c r="BE19" s="21">
        <f t="shared" si="19"/>
        <v>3</v>
      </c>
      <c r="BF19" s="88" t="s">
        <v>131</v>
      </c>
      <c r="BG19" s="58" t="s">
        <v>32</v>
      </c>
    </row>
    <row r="20" spans="1:59" ht="15.75" customHeight="1" x14ac:dyDescent="0.3">
      <c r="A20" s="8" t="s">
        <v>58</v>
      </c>
      <c r="B20" s="19" t="s">
        <v>17</v>
      </c>
      <c r="C20" s="115" t="s">
        <v>245</v>
      </c>
      <c r="D20" s="8"/>
      <c r="E20" s="20" t="str">
        <f t="shared" si="0"/>
        <v/>
      </c>
      <c r="F20" s="8"/>
      <c r="G20" s="20" t="str">
        <f t="shared" si="1"/>
        <v/>
      </c>
      <c r="H20" s="8"/>
      <c r="I20" s="8"/>
      <c r="J20" s="8"/>
      <c r="K20" s="20" t="str">
        <f t="shared" si="2"/>
        <v/>
      </c>
      <c r="L20" s="8"/>
      <c r="M20" s="20" t="str">
        <f t="shared" si="3"/>
        <v/>
      </c>
      <c r="N20" s="8"/>
      <c r="O20" s="8"/>
      <c r="P20" s="8"/>
      <c r="Q20" s="20" t="str">
        <f t="shared" si="4"/>
        <v/>
      </c>
      <c r="R20" s="8"/>
      <c r="S20" s="20" t="str">
        <f t="shared" si="5"/>
        <v/>
      </c>
      <c r="T20" s="8"/>
      <c r="U20" s="8"/>
      <c r="V20" s="8"/>
      <c r="W20" s="20" t="str">
        <f t="shared" si="6"/>
        <v/>
      </c>
      <c r="X20" s="8"/>
      <c r="Y20" s="20" t="str">
        <f t="shared" si="20"/>
        <v/>
      </c>
      <c r="Z20" s="8"/>
      <c r="AA20" s="8"/>
      <c r="AB20" s="8"/>
      <c r="AC20" s="20" t="str">
        <f t="shared" si="7"/>
        <v/>
      </c>
      <c r="AD20" s="8"/>
      <c r="AE20" s="20" t="str">
        <f t="shared" si="8"/>
        <v/>
      </c>
      <c r="AF20" s="8"/>
      <c r="AG20" s="8"/>
      <c r="AH20" s="8"/>
      <c r="AI20" s="20" t="str">
        <f t="shared" si="9"/>
        <v/>
      </c>
      <c r="AJ20" s="8"/>
      <c r="AK20" s="20" t="str">
        <f t="shared" si="10"/>
        <v/>
      </c>
      <c r="AL20" s="8"/>
      <c r="AM20" s="8"/>
      <c r="AN20" s="8">
        <v>1</v>
      </c>
      <c r="AO20" s="20">
        <f t="shared" si="11"/>
        <v>12</v>
      </c>
      <c r="AP20" s="8">
        <v>1</v>
      </c>
      <c r="AQ20" s="20">
        <f t="shared" si="22"/>
        <v>12</v>
      </c>
      <c r="AR20" s="8">
        <v>2</v>
      </c>
      <c r="AS20" s="8" t="s">
        <v>20</v>
      </c>
      <c r="AT20" s="8"/>
      <c r="AU20" s="20" t="str">
        <f t="shared" si="13"/>
        <v/>
      </c>
      <c r="AV20" s="8"/>
      <c r="AW20" s="20" t="str">
        <f t="shared" si="14"/>
        <v/>
      </c>
      <c r="AX20" s="8"/>
      <c r="AY20" s="8"/>
      <c r="AZ20" s="20">
        <f t="shared" si="15"/>
        <v>1</v>
      </c>
      <c r="BA20" s="20">
        <f t="shared" si="16"/>
        <v>12</v>
      </c>
      <c r="BB20" s="20">
        <f t="shared" si="17"/>
        <v>1</v>
      </c>
      <c r="BC20" s="20">
        <f t="shared" si="21"/>
        <v>12</v>
      </c>
      <c r="BD20" s="20">
        <f t="shared" si="18"/>
        <v>2</v>
      </c>
      <c r="BE20" s="21">
        <f t="shared" si="19"/>
        <v>2</v>
      </c>
      <c r="BF20" s="60" t="s">
        <v>130</v>
      </c>
      <c r="BG20" s="58" t="s">
        <v>60</v>
      </c>
    </row>
    <row r="21" spans="1:59" ht="15.75" customHeight="1" x14ac:dyDescent="0.3">
      <c r="A21" s="8" t="s">
        <v>61</v>
      </c>
      <c r="B21" s="19" t="s">
        <v>17</v>
      </c>
      <c r="C21" s="115" t="s">
        <v>246</v>
      </c>
      <c r="D21" s="8"/>
      <c r="E21" s="20" t="str">
        <f t="shared" si="0"/>
        <v/>
      </c>
      <c r="F21" s="8"/>
      <c r="G21" s="20" t="str">
        <f t="shared" si="1"/>
        <v/>
      </c>
      <c r="H21" s="8"/>
      <c r="I21" s="8"/>
      <c r="J21" s="8"/>
      <c r="K21" s="20" t="str">
        <f t="shared" si="2"/>
        <v/>
      </c>
      <c r="L21" s="8"/>
      <c r="M21" s="20" t="str">
        <f t="shared" si="3"/>
        <v/>
      </c>
      <c r="N21" s="8"/>
      <c r="O21" s="8"/>
      <c r="P21" s="8"/>
      <c r="Q21" s="20" t="str">
        <f t="shared" si="4"/>
        <v/>
      </c>
      <c r="R21" s="8"/>
      <c r="S21" s="20" t="str">
        <f t="shared" si="5"/>
        <v/>
      </c>
      <c r="T21" s="8"/>
      <c r="U21" s="8"/>
      <c r="V21" s="8"/>
      <c r="W21" s="20" t="str">
        <f t="shared" si="6"/>
        <v/>
      </c>
      <c r="X21" s="8"/>
      <c r="Y21" s="20" t="str">
        <f t="shared" si="20"/>
        <v/>
      </c>
      <c r="Z21" s="8"/>
      <c r="AA21" s="8"/>
      <c r="AB21" s="8"/>
      <c r="AC21" s="20" t="str">
        <f t="shared" si="7"/>
        <v/>
      </c>
      <c r="AD21" s="8"/>
      <c r="AE21" s="20" t="str">
        <f t="shared" si="8"/>
        <v/>
      </c>
      <c r="AF21" s="8"/>
      <c r="AG21" s="8"/>
      <c r="AH21" s="8"/>
      <c r="AI21" s="20" t="str">
        <f t="shared" si="9"/>
        <v/>
      </c>
      <c r="AJ21" s="8"/>
      <c r="AK21" s="20" t="str">
        <f t="shared" si="10"/>
        <v/>
      </c>
      <c r="AL21" s="8"/>
      <c r="AM21" s="8"/>
      <c r="AN21" s="8">
        <v>2</v>
      </c>
      <c r="AO21" s="20">
        <f t="shared" si="11"/>
        <v>24</v>
      </c>
      <c r="AP21" s="8">
        <v>2</v>
      </c>
      <c r="AQ21" s="20">
        <f t="shared" si="22"/>
        <v>24</v>
      </c>
      <c r="AR21" s="8">
        <v>4</v>
      </c>
      <c r="AS21" s="8" t="s">
        <v>9</v>
      </c>
      <c r="AT21" s="8"/>
      <c r="AU21" s="20" t="str">
        <f t="shared" si="13"/>
        <v/>
      </c>
      <c r="AV21" s="8"/>
      <c r="AW21" s="20" t="str">
        <f t="shared" si="14"/>
        <v/>
      </c>
      <c r="AX21" s="8"/>
      <c r="AY21" s="8"/>
      <c r="AZ21" s="20">
        <f t="shared" si="15"/>
        <v>2</v>
      </c>
      <c r="BA21" s="20">
        <f t="shared" si="16"/>
        <v>24</v>
      </c>
      <c r="BB21" s="20">
        <f t="shared" si="17"/>
        <v>2</v>
      </c>
      <c r="BC21" s="20">
        <f t="shared" si="21"/>
        <v>24</v>
      </c>
      <c r="BD21" s="20">
        <f t="shared" si="18"/>
        <v>4</v>
      </c>
      <c r="BE21" s="21">
        <f t="shared" si="19"/>
        <v>4</v>
      </c>
      <c r="BF21" s="88" t="s">
        <v>131</v>
      </c>
      <c r="BG21" s="58" t="s">
        <v>46</v>
      </c>
    </row>
    <row r="22" spans="1:59" ht="15.75" customHeight="1" x14ac:dyDescent="0.3">
      <c r="A22" s="8"/>
      <c r="B22" s="19" t="s">
        <v>17</v>
      </c>
      <c r="C22" s="122" t="s">
        <v>247</v>
      </c>
      <c r="D22" s="8"/>
      <c r="E22" s="20" t="str">
        <f t="shared" si="0"/>
        <v/>
      </c>
      <c r="F22" s="8"/>
      <c r="G22" s="20" t="str">
        <f t="shared" si="1"/>
        <v/>
      </c>
      <c r="H22" s="8"/>
      <c r="I22" s="8"/>
      <c r="J22" s="8"/>
      <c r="K22" s="20" t="str">
        <f t="shared" si="2"/>
        <v/>
      </c>
      <c r="L22" s="8"/>
      <c r="M22" s="20" t="str">
        <f t="shared" si="3"/>
        <v/>
      </c>
      <c r="N22" s="8"/>
      <c r="O22" s="8"/>
      <c r="P22" s="8"/>
      <c r="Q22" s="20" t="str">
        <f t="shared" si="4"/>
        <v/>
      </c>
      <c r="R22" s="8">
        <v>2</v>
      </c>
      <c r="S22" s="20">
        <f t="shared" si="5"/>
        <v>24</v>
      </c>
      <c r="T22" s="8">
        <v>2</v>
      </c>
      <c r="U22" s="8" t="s">
        <v>20</v>
      </c>
      <c r="V22" s="8"/>
      <c r="W22" s="20" t="str">
        <f t="shared" si="6"/>
        <v/>
      </c>
      <c r="X22" s="8"/>
      <c r="Y22" s="20" t="str">
        <f t="shared" si="20"/>
        <v/>
      </c>
      <c r="Z22" s="8"/>
      <c r="AA22" s="8"/>
      <c r="AB22" s="8"/>
      <c r="AC22" s="20" t="str">
        <f t="shared" si="7"/>
        <v/>
      </c>
      <c r="AD22" s="8"/>
      <c r="AE22" s="20" t="str">
        <f t="shared" si="8"/>
        <v/>
      </c>
      <c r="AF22" s="8"/>
      <c r="AG22" s="8"/>
      <c r="AH22" s="8"/>
      <c r="AI22" s="20" t="str">
        <f t="shared" si="9"/>
        <v/>
      </c>
      <c r="AJ22" s="8"/>
      <c r="AK22" s="20" t="str">
        <f t="shared" si="10"/>
        <v/>
      </c>
      <c r="AL22" s="8"/>
      <c r="AM22" s="8"/>
      <c r="AN22" s="8"/>
      <c r="AO22" s="20" t="str">
        <f t="shared" si="11"/>
        <v/>
      </c>
      <c r="AP22" s="8"/>
      <c r="AQ22" s="20" t="str">
        <f t="shared" si="22"/>
        <v/>
      </c>
      <c r="AR22" s="8"/>
      <c r="AS22" s="8"/>
      <c r="AT22" s="8"/>
      <c r="AU22" s="20" t="str">
        <f t="shared" si="13"/>
        <v/>
      </c>
      <c r="AV22" s="8"/>
      <c r="AW22" s="20" t="str">
        <f t="shared" si="14"/>
        <v/>
      </c>
      <c r="AX22" s="8"/>
      <c r="AY22" s="8"/>
      <c r="AZ22" s="20" t="str">
        <f t="shared" si="15"/>
        <v/>
      </c>
      <c r="BA22" s="20" t="str">
        <f t="shared" si="16"/>
        <v/>
      </c>
      <c r="BB22" s="20">
        <f t="shared" si="17"/>
        <v>2</v>
      </c>
      <c r="BC22" s="20">
        <f t="shared" si="21"/>
        <v>24</v>
      </c>
      <c r="BD22" s="20">
        <f t="shared" si="18"/>
        <v>2</v>
      </c>
      <c r="BE22" s="21">
        <f t="shared" si="19"/>
        <v>2</v>
      </c>
      <c r="BF22" s="58"/>
      <c r="BG22" s="58"/>
    </row>
    <row r="23" spans="1:59" ht="15.75" customHeight="1" x14ac:dyDescent="0.3">
      <c r="A23" s="8"/>
      <c r="B23" s="19" t="s">
        <v>17</v>
      </c>
      <c r="C23" s="122" t="s">
        <v>248</v>
      </c>
      <c r="D23" s="8"/>
      <c r="E23" s="20" t="str">
        <f t="shared" si="0"/>
        <v/>
      </c>
      <c r="F23" s="8"/>
      <c r="G23" s="20" t="str">
        <f t="shared" si="1"/>
        <v/>
      </c>
      <c r="H23" s="8"/>
      <c r="I23" s="8"/>
      <c r="J23" s="8"/>
      <c r="K23" s="20" t="str">
        <f t="shared" si="2"/>
        <v/>
      </c>
      <c r="L23" s="8"/>
      <c r="M23" s="20" t="str">
        <f t="shared" si="3"/>
        <v/>
      </c>
      <c r="N23" s="8"/>
      <c r="O23" s="8"/>
      <c r="P23" s="8"/>
      <c r="Q23" s="20" t="str">
        <f t="shared" si="4"/>
        <v/>
      </c>
      <c r="R23" s="8"/>
      <c r="S23" s="20" t="str">
        <f t="shared" si="5"/>
        <v/>
      </c>
      <c r="T23" s="8"/>
      <c r="U23" s="8"/>
      <c r="V23" s="8"/>
      <c r="W23" s="20" t="str">
        <f t="shared" si="6"/>
        <v/>
      </c>
      <c r="X23" s="8"/>
      <c r="Y23" s="20" t="str">
        <f t="shared" si="20"/>
        <v/>
      </c>
      <c r="Z23" s="8"/>
      <c r="AA23" s="8"/>
      <c r="AB23" s="8"/>
      <c r="AC23" s="20" t="str">
        <f t="shared" si="7"/>
        <v/>
      </c>
      <c r="AD23" s="8">
        <v>2</v>
      </c>
      <c r="AE23" s="20">
        <f t="shared" si="8"/>
        <v>24</v>
      </c>
      <c r="AF23" s="8">
        <v>2</v>
      </c>
      <c r="AG23" s="8" t="s">
        <v>20</v>
      </c>
      <c r="AH23" s="8"/>
      <c r="AI23" s="20" t="str">
        <f t="shared" si="9"/>
        <v/>
      </c>
      <c r="AJ23" s="8"/>
      <c r="AK23" s="20" t="str">
        <f t="shared" si="10"/>
        <v/>
      </c>
      <c r="AL23" s="8"/>
      <c r="AM23" s="8"/>
      <c r="AN23" s="8"/>
      <c r="AO23" s="20" t="str">
        <f t="shared" si="11"/>
        <v/>
      </c>
      <c r="AP23" s="8"/>
      <c r="AQ23" s="20" t="str">
        <f t="shared" si="22"/>
        <v/>
      </c>
      <c r="AR23" s="8"/>
      <c r="AS23" s="8"/>
      <c r="AT23" s="8"/>
      <c r="AU23" s="20" t="str">
        <f t="shared" si="13"/>
        <v/>
      </c>
      <c r="AV23" s="8"/>
      <c r="AW23" s="20" t="str">
        <f t="shared" si="14"/>
        <v/>
      </c>
      <c r="AX23" s="8"/>
      <c r="AY23" s="8"/>
      <c r="AZ23" s="20" t="str">
        <f t="shared" si="15"/>
        <v/>
      </c>
      <c r="BA23" s="20" t="str">
        <f t="shared" si="16"/>
        <v/>
      </c>
      <c r="BB23" s="20">
        <f t="shared" si="17"/>
        <v>2</v>
      </c>
      <c r="BC23" s="20">
        <f t="shared" si="21"/>
        <v>24</v>
      </c>
      <c r="BD23" s="20">
        <f t="shared" si="18"/>
        <v>2</v>
      </c>
      <c r="BE23" s="21">
        <f t="shared" si="19"/>
        <v>2</v>
      </c>
      <c r="BF23" s="58"/>
      <c r="BG23" s="58"/>
    </row>
    <row r="24" spans="1:59" ht="15.75" customHeight="1" x14ac:dyDescent="0.3">
      <c r="A24" s="8"/>
      <c r="B24" s="19" t="s">
        <v>17</v>
      </c>
      <c r="C24" s="122" t="s">
        <v>249</v>
      </c>
      <c r="D24" s="8"/>
      <c r="E24" s="20" t="str">
        <f t="shared" si="0"/>
        <v/>
      </c>
      <c r="F24" s="8"/>
      <c r="G24" s="20" t="str">
        <f t="shared" si="1"/>
        <v/>
      </c>
      <c r="H24" s="8"/>
      <c r="I24" s="8"/>
      <c r="J24" s="8"/>
      <c r="K24" s="20" t="str">
        <f t="shared" si="2"/>
        <v/>
      </c>
      <c r="L24" s="8"/>
      <c r="M24" s="20" t="str">
        <f t="shared" si="3"/>
        <v/>
      </c>
      <c r="N24" s="8"/>
      <c r="O24" s="8"/>
      <c r="P24" s="8"/>
      <c r="Q24" s="20" t="str">
        <f t="shared" si="4"/>
        <v/>
      </c>
      <c r="R24" s="8"/>
      <c r="S24" s="20" t="str">
        <f t="shared" si="5"/>
        <v/>
      </c>
      <c r="T24" s="8"/>
      <c r="U24" s="8"/>
      <c r="V24" s="8"/>
      <c r="W24" s="20" t="str">
        <f t="shared" si="6"/>
        <v/>
      </c>
      <c r="X24" s="8"/>
      <c r="Y24" s="20" t="str">
        <f t="shared" si="20"/>
        <v/>
      </c>
      <c r="Z24" s="8"/>
      <c r="AA24" s="8"/>
      <c r="AB24" s="8"/>
      <c r="AC24" s="20" t="str">
        <f t="shared" si="7"/>
        <v/>
      </c>
      <c r="AD24" s="8">
        <v>2</v>
      </c>
      <c r="AE24" s="20">
        <f t="shared" si="8"/>
        <v>24</v>
      </c>
      <c r="AF24" s="8">
        <v>2</v>
      </c>
      <c r="AG24" s="8" t="s">
        <v>20</v>
      </c>
      <c r="AH24" s="8"/>
      <c r="AI24" s="20" t="str">
        <f t="shared" si="9"/>
        <v/>
      </c>
      <c r="AJ24" s="8"/>
      <c r="AK24" s="20" t="str">
        <f t="shared" si="10"/>
        <v/>
      </c>
      <c r="AL24" s="8"/>
      <c r="AM24" s="8"/>
      <c r="AN24" s="8"/>
      <c r="AO24" s="20" t="str">
        <f t="shared" si="11"/>
        <v/>
      </c>
      <c r="AP24" s="8"/>
      <c r="AQ24" s="20" t="str">
        <f t="shared" si="22"/>
        <v/>
      </c>
      <c r="AR24" s="8"/>
      <c r="AS24" s="8"/>
      <c r="AT24" s="8"/>
      <c r="AU24" s="20" t="str">
        <f t="shared" si="13"/>
        <v/>
      </c>
      <c r="AV24" s="8"/>
      <c r="AW24" s="20" t="str">
        <f t="shared" si="14"/>
        <v/>
      </c>
      <c r="AX24" s="8"/>
      <c r="AY24" s="8"/>
      <c r="AZ24" s="20" t="str">
        <f t="shared" si="15"/>
        <v/>
      </c>
      <c r="BA24" s="20" t="str">
        <f t="shared" si="16"/>
        <v/>
      </c>
      <c r="BB24" s="20">
        <f t="shared" si="17"/>
        <v>2</v>
      </c>
      <c r="BC24" s="20">
        <f t="shared" si="21"/>
        <v>24</v>
      </c>
      <c r="BD24" s="20">
        <f t="shared" si="18"/>
        <v>2</v>
      </c>
      <c r="BE24" s="21">
        <f t="shared" si="19"/>
        <v>2</v>
      </c>
      <c r="BF24" s="58"/>
      <c r="BG24" s="58"/>
    </row>
    <row r="25" spans="1:59" ht="15.75" customHeight="1" x14ac:dyDescent="0.3">
      <c r="A25" s="8"/>
      <c r="B25" s="19" t="s">
        <v>17</v>
      </c>
      <c r="C25" s="122" t="s">
        <v>250</v>
      </c>
      <c r="D25" s="8"/>
      <c r="E25" s="20" t="str">
        <f t="shared" si="0"/>
        <v/>
      </c>
      <c r="F25" s="8"/>
      <c r="G25" s="20" t="str">
        <f t="shared" si="1"/>
        <v/>
      </c>
      <c r="H25" s="8"/>
      <c r="I25" s="8"/>
      <c r="J25" s="8"/>
      <c r="K25" s="20" t="str">
        <f t="shared" si="2"/>
        <v/>
      </c>
      <c r="L25" s="8"/>
      <c r="M25" s="20" t="str">
        <f t="shared" si="3"/>
        <v/>
      </c>
      <c r="N25" s="8"/>
      <c r="O25" s="8"/>
      <c r="P25" s="8"/>
      <c r="Q25" s="20" t="str">
        <f t="shared" si="4"/>
        <v/>
      </c>
      <c r="R25" s="8"/>
      <c r="S25" s="20" t="str">
        <f t="shared" si="5"/>
        <v/>
      </c>
      <c r="T25" s="8"/>
      <c r="U25" s="8"/>
      <c r="V25" s="8"/>
      <c r="W25" s="20" t="str">
        <f t="shared" si="6"/>
        <v/>
      </c>
      <c r="X25" s="8"/>
      <c r="Y25" s="20" t="str">
        <f t="shared" si="20"/>
        <v/>
      </c>
      <c r="Z25" s="8"/>
      <c r="AA25" s="8"/>
      <c r="AB25" s="8"/>
      <c r="AC25" s="20" t="str">
        <f t="shared" si="7"/>
        <v/>
      </c>
      <c r="AD25" s="8"/>
      <c r="AE25" s="20" t="str">
        <f t="shared" si="8"/>
        <v/>
      </c>
      <c r="AF25" s="8"/>
      <c r="AG25" s="8"/>
      <c r="AH25" s="8"/>
      <c r="AI25" s="20" t="str">
        <f t="shared" si="9"/>
        <v/>
      </c>
      <c r="AJ25" s="8"/>
      <c r="AK25" s="20" t="str">
        <f t="shared" si="10"/>
        <v/>
      </c>
      <c r="AL25" s="8"/>
      <c r="AM25" s="8"/>
      <c r="AN25" s="8"/>
      <c r="AO25" s="20" t="str">
        <f t="shared" si="11"/>
        <v/>
      </c>
      <c r="AP25" s="8">
        <v>2</v>
      </c>
      <c r="AQ25" s="20">
        <f t="shared" si="22"/>
        <v>24</v>
      </c>
      <c r="AR25" s="8">
        <v>2</v>
      </c>
      <c r="AS25" s="8" t="s">
        <v>20</v>
      </c>
      <c r="AT25" s="8"/>
      <c r="AU25" s="20" t="str">
        <f t="shared" si="13"/>
        <v/>
      </c>
      <c r="AV25" s="8"/>
      <c r="AW25" s="20" t="str">
        <f t="shared" si="14"/>
        <v/>
      </c>
      <c r="AX25" s="8"/>
      <c r="AY25" s="8"/>
      <c r="AZ25" s="20" t="str">
        <f t="shared" si="15"/>
        <v/>
      </c>
      <c r="BA25" s="20" t="str">
        <f t="shared" si="16"/>
        <v/>
      </c>
      <c r="BB25" s="20">
        <f t="shared" si="17"/>
        <v>2</v>
      </c>
      <c r="BC25" s="20">
        <f t="shared" si="21"/>
        <v>24</v>
      </c>
      <c r="BD25" s="20">
        <f t="shared" si="18"/>
        <v>2</v>
      </c>
      <c r="BE25" s="21">
        <f t="shared" si="19"/>
        <v>2</v>
      </c>
      <c r="BF25" s="58"/>
      <c r="BG25" s="58"/>
    </row>
    <row r="26" spans="1:59" ht="15.75" customHeight="1" thickBot="1" x14ac:dyDescent="0.35">
      <c r="A26" s="8"/>
      <c r="B26" s="19" t="s">
        <v>17</v>
      </c>
      <c r="C26" s="122" t="s">
        <v>251</v>
      </c>
      <c r="D26" s="8"/>
      <c r="E26" s="20" t="str">
        <f t="shared" si="0"/>
        <v/>
      </c>
      <c r="F26" s="8"/>
      <c r="G26" s="20" t="str">
        <f t="shared" si="1"/>
        <v/>
      </c>
      <c r="H26" s="8"/>
      <c r="I26" s="8"/>
      <c r="J26" s="8"/>
      <c r="K26" s="20" t="str">
        <f t="shared" si="2"/>
        <v/>
      </c>
      <c r="L26" s="8"/>
      <c r="M26" s="20" t="str">
        <f t="shared" si="3"/>
        <v/>
      </c>
      <c r="N26" s="8"/>
      <c r="O26" s="8"/>
      <c r="P26" s="8"/>
      <c r="Q26" s="20" t="str">
        <f t="shared" si="4"/>
        <v/>
      </c>
      <c r="R26" s="8"/>
      <c r="S26" s="20" t="str">
        <f t="shared" si="5"/>
        <v/>
      </c>
      <c r="T26" s="8"/>
      <c r="U26" s="8"/>
      <c r="V26" s="8"/>
      <c r="W26" s="20" t="str">
        <f t="shared" si="6"/>
        <v/>
      </c>
      <c r="X26" s="8"/>
      <c r="Y26" s="20" t="str">
        <f t="shared" si="20"/>
        <v/>
      </c>
      <c r="Z26" s="8"/>
      <c r="AA26" s="8"/>
      <c r="AB26" s="8"/>
      <c r="AC26" s="20" t="str">
        <f t="shared" si="7"/>
        <v/>
      </c>
      <c r="AD26" s="8"/>
      <c r="AE26" s="20" t="str">
        <f t="shared" si="8"/>
        <v/>
      </c>
      <c r="AF26" s="8"/>
      <c r="AG26" s="8"/>
      <c r="AH26" s="8"/>
      <c r="AI26" s="20" t="str">
        <f t="shared" si="9"/>
        <v/>
      </c>
      <c r="AJ26" s="8"/>
      <c r="AK26" s="20" t="str">
        <f t="shared" si="10"/>
        <v/>
      </c>
      <c r="AL26" s="8"/>
      <c r="AM26" s="8"/>
      <c r="AN26" s="8"/>
      <c r="AO26" s="20" t="str">
        <f t="shared" si="11"/>
        <v/>
      </c>
      <c r="AP26" s="8">
        <v>2</v>
      </c>
      <c r="AQ26" s="20">
        <f t="shared" si="22"/>
        <v>24</v>
      </c>
      <c r="AR26" s="8">
        <v>2</v>
      </c>
      <c r="AS26" s="8" t="s">
        <v>20</v>
      </c>
      <c r="AT26" s="8"/>
      <c r="AU26" s="20" t="str">
        <f t="shared" si="13"/>
        <v/>
      </c>
      <c r="AV26" s="8"/>
      <c r="AW26" s="20" t="str">
        <f t="shared" si="14"/>
        <v/>
      </c>
      <c r="AX26" s="8"/>
      <c r="AY26" s="8"/>
      <c r="AZ26" s="20" t="str">
        <f t="shared" si="15"/>
        <v/>
      </c>
      <c r="BA26" s="20" t="str">
        <f t="shared" si="16"/>
        <v/>
      </c>
      <c r="BB26" s="20">
        <f t="shared" si="17"/>
        <v>2</v>
      </c>
      <c r="BC26" s="20">
        <f t="shared" si="21"/>
        <v>24</v>
      </c>
      <c r="BD26" s="20">
        <f t="shared" si="18"/>
        <v>2</v>
      </c>
      <c r="BE26" s="21">
        <f t="shared" si="19"/>
        <v>2</v>
      </c>
      <c r="BF26" s="58"/>
      <c r="BG26" s="58"/>
    </row>
    <row r="27" spans="1:59" ht="15.75" customHeight="1" thickBot="1" x14ac:dyDescent="0.35">
      <c r="A27" s="22"/>
      <c r="B27" s="15"/>
      <c r="C27" s="108" t="s">
        <v>234</v>
      </c>
      <c r="D27" s="16">
        <f t="shared" ref="D27:H27" si="23">SUM(D11:D26)</f>
        <v>0</v>
      </c>
      <c r="E27" s="16">
        <f t="shared" si="23"/>
        <v>0</v>
      </c>
      <c r="F27" s="16">
        <f t="shared" si="23"/>
        <v>0</v>
      </c>
      <c r="G27" s="16">
        <f t="shared" si="23"/>
        <v>0</v>
      </c>
      <c r="H27" s="16">
        <f t="shared" si="23"/>
        <v>0</v>
      </c>
      <c r="I27" s="59" t="s">
        <v>10</v>
      </c>
      <c r="J27" s="16">
        <f t="shared" ref="J27:N27" si="24">SUM(J11:J26)</f>
        <v>0</v>
      </c>
      <c r="K27" s="16">
        <f t="shared" si="24"/>
        <v>0</v>
      </c>
      <c r="L27" s="16">
        <f t="shared" si="24"/>
        <v>0</v>
      </c>
      <c r="M27" s="16">
        <f t="shared" si="24"/>
        <v>0</v>
      </c>
      <c r="N27" s="16">
        <f t="shared" si="24"/>
        <v>0</v>
      </c>
      <c r="O27" s="59" t="s">
        <v>10</v>
      </c>
      <c r="P27" s="16">
        <f t="shared" ref="P27:T27" si="25">SUM(P11:P26)</f>
        <v>0</v>
      </c>
      <c r="Q27" s="16">
        <f t="shared" si="25"/>
        <v>0</v>
      </c>
      <c r="R27" s="16">
        <f t="shared" si="25"/>
        <v>2</v>
      </c>
      <c r="S27" s="16">
        <f t="shared" si="25"/>
        <v>24</v>
      </c>
      <c r="T27" s="16">
        <f t="shared" si="25"/>
        <v>2</v>
      </c>
      <c r="U27" s="59" t="s">
        <v>10</v>
      </c>
      <c r="V27" s="16">
        <f t="shared" ref="V27:Z27" si="26">SUM(V11:V26)</f>
        <v>2</v>
      </c>
      <c r="W27" s="16">
        <f t="shared" si="26"/>
        <v>24</v>
      </c>
      <c r="X27" s="16">
        <f t="shared" si="26"/>
        <v>1</v>
      </c>
      <c r="Y27" s="16">
        <f t="shared" si="26"/>
        <v>60</v>
      </c>
      <c r="Z27" s="16">
        <f t="shared" si="26"/>
        <v>6</v>
      </c>
      <c r="AA27" s="59" t="s">
        <v>10</v>
      </c>
      <c r="AB27" s="16">
        <f t="shared" ref="AB27:AF27" si="27">SUM(AB11:AB26)</f>
        <v>3</v>
      </c>
      <c r="AC27" s="16">
        <f t="shared" si="27"/>
        <v>36</v>
      </c>
      <c r="AD27" s="16">
        <f t="shared" si="27"/>
        <v>6</v>
      </c>
      <c r="AE27" s="16">
        <f t="shared" si="27"/>
        <v>72</v>
      </c>
      <c r="AF27" s="16">
        <f t="shared" si="27"/>
        <v>9</v>
      </c>
      <c r="AG27" s="59" t="s">
        <v>10</v>
      </c>
      <c r="AH27" s="16">
        <f t="shared" ref="AH27:AL27" si="28">SUM(AH11:AH26)</f>
        <v>6</v>
      </c>
      <c r="AI27" s="16">
        <f t="shared" si="28"/>
        <v>72</v>
      </c>
      <c r="AJ27" s="16">
        <f t="shared" si="28"/>
        <v>7</v>
      </c>
      <c r="AK27" s="16">
        <f t="shared" si="28"/>
        <v>84</v>
      </c>
      <c r="AL27" s="16">
        <f t="shared" si="28"/>
        <v>13</v>
      </c>
      <c r="AM27" s="59" t="s">
        <v>10</v>
      </c>
      <c r="AN27" s="16">
        <f t="shared" ref="AN27:AR27" si="29">SUM(AN11:AN26)</f>
        <v>3</v>
      </c>
      <c r="AO27" s="16">
        <f t="shared" si="29"/>
        <v>36</v>
      </c>
      <c r="AP27" s="16">
        <f t="shared" si="29"/>
        <v>7</v>
      </c>
      <c r="AQ27" s="16">
        <f t="shared" si="29"/>
        <v>84</v>
      </c>
      <c r="AR27" s="16">
        <f t="shared" si="29"/>
        <v>10</v>
      </c>
      <c r="AS27" s="59" t="s">
        <v>10</v>
      </c>
      <c r="AT27" s="16">
        <f t="shared" ref="AT27:AX27" si="30">SUM(AT11:AT26)</f>
        <v>0</v>
      </c>
      <c r="AU27" s="16">
        <f t="shared" si="30"/>
        <v>0</v>
      </c>
      <c r="AV27" s="16">
        <f t="shared" si="30"/>
        <v>0</v>
      </c>
      <c r="AW27" s="16">
        <f t="shared" si="30"/>
        <v>0</v>
      </c>
      <c r="AX27" s="16">
        <f t="shared" si="30"/>
        <v>0</v>
      </c>
      <c r="AY27" s="59" t="s">
        <v>10</v>
      </c>
      <c r="AZ27" s="16">
        <f t="shared" ref="AZ27:BE27" si="31">SUM(AZ11:AZ26)</f>
        <v>14</v>
      </c>
      <c r="BA27" s="16">
        <f t="shared" si="31"/>
        <v>168</v>
      </c>
      <c r="BB27" s="16">
        <f t="shared" si="31"/>
        <v>23</v>
      </c>
      <c r="BC27" s="16">
        <f t="shared" si="31"/>
        <v>324</v>
      </c>
      <c r="BD27" s="16">
        <f t="shared" si="31"/>
        <v>40</v>
      </c>
      <c r="BE27" s="16">
        <f t="shared" si="31"/>
        <v>37</v>
      </c>
      <c r="BF27" s="58"/>
      <c r="BG27" s="58"/>
    </row>
    <row r="28" spans="1:59" ht="15.75" customHeight="1" thickBot="1" x14ac:dyDescent="0.35">
      <c r="A28" s="22"/>
      <c r="B28" s="15"/>
      <c r="C28" s="120"/>
      <c r="D28" s="14">
        <f t="shared" ref="D28:H28" si="32">D9+D27</f>
        <v>12</v>
      </c>
      <c r="E28" s="14">
        <f t="shared" si="32"/>
        <v>144</v>
      </c>
      <c r="F28" s="14">
        <f t="shared" si="32"/>
        <v>24</v>
      </c>
      <c r="G28" s="14">
        <f t="shared" si="32"/>
        <v>288</v>
      </c>
      <c r="H28" s="14">
        <f t="shared" si="32"/>
        <v>29</v>
      </c>
      <c r="I28" s="13" t="s">
        <v>10</v>
      </c>
      <c r="J28" s="14">
        <f t="shared" ref="J28:N28" si="33">J9+J27</f>
        <v>19</v>
      </c>
      <c r="K28" s="14">
        <f t="shared" si="33"/>
        <v>228</v>
      </c>
      <c r="L28" s="14">
        <f t="shared" si="33"/>
        <v>16</v>
      </c>
      <c r="M28" s="14">
        <f t="shared" si="33"/>
        <v>192</v>
      </c>
      <c r="N28" s="14">
        <f t="shared" si="33"/>
        <v>32</v>
      </c>
      <c r="O28" s="13" t="s">
        <v>10</v>
      </c>
      <c r="P28" s="14">
        <f t="shared" ref="P28:T28" si="34">P9+P27</f>
        <v>14</v>
      </c>
      <c r="Q28" s="14">
        <f t="shared" si="34"/>
        <v>168</v>
      </c>
      <c r="R28" s="14">
        <f t="shared" si="34"/>
        <v>19</v>
      </c>
      <c r="S28" s="14">
        <f t="shared" si="34"/>
        <v>228</v>
      </c>
      <c r="T28" s="14">
        <f t="shared" si="34"/>
        <v>31</v>
      </c>
      <c r="U28" s="13" t="s">
        <v>10</v>
      </c>
      <c r="V28" s="14">
        <f t="shared" ref="V28:Z28" si="35">V9+V27</f>
        <v>17</v>
      </c>
      <c r="W28" s="14">
        <f t="shared" si="35"/>
        <v>204</v>
      </c>
      <c r="X28" s="14">
        <f t="shared" si="35"/>
        <v>13</v>
      </c>
      <c r="Y28" s="14">
        <f t="shared" si="35"/>
        <v>204</v>
      </c>
      <c r="Z28" s="14">
        <f t="shared" si="35"/>
        <v>32</v>
      </c>
      <c r="AA28" s="13" t="s">
        <v>10</v>
      </c>
      <c r="AB28" s="14">
        <f t="shared" ref="AB28:AF28" si="36">AB9+AB27</f>
        <v>15</v>
      </c>
      <c r="AC28" s="14">
        <f t="shared" si="36"/>
        <v>180</v>
      </c>
      <c r="AD28" s="14">
        <f t="shared" si="36"/>
        <v>17</v>
      </c>
      <c r="AE28" s="14">
        <f t="shared" si="36"/>
        <v>204</v>
      </c>
      <c r="AF28" s="14">
        <f t="shared" si="36"/>
        <v>27</v>
      </c>
      <c r="AG28" s="13" t="s">
        <v>10</v>
      </c>
      <c r="AH28" s="14">
        <f t="shared" ref="AH28:AL28" si="37">AH9+AH27</f>
        <v>11</v>
      </c>
      <c r="AI28" s="14">
        <f t="shared" si="37"/>
        <v>132</v>
      </c>
      <c r="AJ28" s="14">
        <f t="shared" si="37"/>
        <v>14</v>
      </c>
      <c r="AK28" s="14">
        <f t="shared" si="37"/>
        <v>208</v>
      </c>
      <c r="AL28" s="14">
        <f t="shared" si="37"/>
        <v>32</v>
      </c>
      <c r="AM28" s="13" t="s">
        <v>10</v>
      </c>
      <c r="AN28" s="14">
        <f t="shared" ref="AN28:AR28" si="38">AN9+AN27</f>
        <v>12</v>
      </c>
      <c r="AO28" s="14">
        <f t="shared" si="38"/>
        <v>144</v>
      </c>
      <c r="AP28" s="14">
        <f t="shared" si="38"/>
        <v>12</v>
      </c>
      <c r="AQ28" s="14">
        <f t="shared" si="38"/>
        <v>144</v>
      </c>
      <c r="AR28" s="14">
        <f t="shared" si="38"/>
        <v>27</v>
      </c>
      <c r="AS28" s="13" t="s">
        <v>10</v>
      </c>
      <c r="AT28" s="14">
        <f t="shared" ref="AT28:AX28" si="39">AT9+AT27</f>
        <v>0</v>
      </c>
      <c r="AU28" s="14">
        <f t="shared" si="39"/>
        <v>0</v>
      </c>
      <c r="AV28" s="14">
        <f t="shared" si="39"/>
        <v>0</v>
      </c>
      <c r="AW28" s="14">
        <f t="shared" si="39"/>
        <v>0</v>
      </c>
      <c r="AX28" s="14">
        <f t="shared" si="39"/>
        <v>0</v>
      </c>
      <c r="AY28" s="13" t="s">
        <v>10</v>
      </c>
      <c r="AZ28" s="14">
        <f t="shared" ref="AZ28:BE28" si="40">AZ9+AZ27</f>
        <v>100</v>
      </c>
      <c r="BA28" s="14">
        <f t="shared" si="40"/>
        <v>1200</v>
      </c>
      <c r="BB28" s="14">
        <f t="shared" si="40"/>
        <v>107</v>
      </c>
      <c r="BC28" s="14">
        <f t="shared" si="40"/>
        <v>1468</v>
      </c>
      <c r="BD28" s="14">
        <f t="shared" si="40"/>
        <v>210</v>
      </c>
      <c r="BE28" s="14">
        <f t="shared" si="40"/>
        <v>218</v>
      </c>
      <c r="BF28" s="58"/>
      <c r="BG28" s="58"/>
    </row>
    <row r="29" spans="1:59" ht="18.75" customHeight="1" x14ac:dyDescent="0.3">
      <c r="A29" s="59"/>
      <c r="B29" s="15"/>
      <c r="C29" s="107" t="s">
        <v>252</v>
      </c>
      <c r="D29" s="78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8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8"/>
      <c r="BA29" s="76"/>
      <c r="BB29" s="76"/>
      <c r="BC29" s="76"/>
      <c r="BD29" s="76"/>
      <c r="BE29" s="76"/>
      <c r="BF29" s="9"/>
      <c r="BG29" s="9"/>
    </row>
    <row r="30" spans="1:59" ht="15.75" customHeight="1" thickBot="1" x14ac:dyDescent="0.35">
      <c r="A30" s="54"/>
      <c r="B30" s="19" t="s">
        <v>9</v>
      </c>
      <c r="C30" s="58" t="s">
        <v>77</v>
      </c>
      <c r="D30" s="8"/>
      <c r="E30" s="20" t="str">
        <f t="shared" ref="E30:E31" si="41">IF(D30*14=0,"",D30*14)</f>
        <v/>
      </c>
      <c r="F30" s="8"/>
      <c r="G30" s="20" t="str">
        <f t="shared" ref="G30:G31" si="42">IF(F30*14=0,"",F30*14)</f>
        <v/>
      </c>
      <c r="H30" s="8"/>
      <c r="I30" s="8"/>
      <c r="J30" s="8"/>
      <c r="K30" s="20" t="str">
        <f t="shared" ref="K30:K31" si="43">IF(J30*14=0,"",J30*14)</f>
        <v/>
      </c>
      <c r="L30" s="8"/>
      <c r="M30" s="20" t="str">
        <f t="shared" ref="M30:M31" si="44">IF(L30*14=0,"",L30*14)</f>
        <v/>
      </c>
      <c r="N30" s="8"/>
      <c r="O30" s="8"/>
      <c r="P30" s="8"/>
      <c r="Q30" s="20" t="str">
        <f t="shared" ref="Q30:Q31" si="45">IF(P30*14=0,"",P30*14)</f>
        <v/>
      </c>
      <c r="R30" s="8"/>
      <c r="S30" s="20" t="str">
        <f t="shared" ref="S30:S31" si="46">IF(R30*14=0,"",R30*14)</f>
        <v/>
      </c>
      <c r="T30" s="8"/>
      <c r="U30" s="8"/>
      <c r="V30" s="8"/>
      <c r="W30" s="20" t="str">
        <f t="shared" ref="W30:W31" si="47">IF(V30*14=0,"",V30*14)</f>
        <v/>
      </c>
      <c r="X30" s="8"/>
      <c r="Y30" s="20" t="str">
        <f t="shared" ref="Y30:Y31" si="48">IF(X30*14=0,"",X30*14)</f>
        <v/>
      </c>
      <c r="Z30" s="8"/>
      <c r="AA30" s="8"/>
      <c r="AB30" s="8"/>
      <c r="AC30" s="20" t="str">
        <f t="shared" ref="AC30:AC31" si="49">IF(AB30*14=0,"",AB30*14)</f>
        <v/>
      </c>
      <c r="AD30" s="8"/>
      <c r="AE30" s="20" t="str">
        <f t="shared" ref="AE30:AE31" si="50">IF(AD30*14=0,"",AD30*14)</f>
        <v/>
      </c>
      <c r="AF30" s="8"/>
      <c r="AG30" s="8"/>
      <c r="AH30" s="8"/>
      <c r="AI30" s="20" t="str">
        <f t="shared" ref="AI30:AI31" si="51">IF(AH30*14=0,"",AH30*14)</f>
        <v/>
      </c>
      <c r="AJ30" s="8"/>
      <c r="AK30" s="20" t="str">
        <f t="shared" ref="AK30:AK31" si="52">IF(AJ30*14=0,"",AJ30*14)</f>
        <v/>
      </c>
      <c r="AL30" s="8"/>
      <c r="AM30" s="8"/>
      <c r="AN30" s="8"/>
      <c r="AO30" s="20" t="str">
        <f t="shared" ref="AO30:AO31" si="53">IF(AN30*14=0,"",AN30*14)</f>
        <v/>
      </c>
      <c r="AP30" s="8"/>
      <c r="AQ30" s="20" t="str">
        <f t="shared" ref="AQ30:AQ31" si="54">IF(AP30*14=0,"",AP30*14)</f>
        <v/>
      </c>
      <c r="AR30" s="8"/>
      <c r="AS30" s="8"/>
      <c r="AT30" s="8"/>
      <c r="AU30" s="20" t="str">
        <f t="shared" ref="AU30:AU31" si="55">IF(AT30*14=0,"",AT30*14)</f>
        <v/>
      </c>
      <c r="AV30" s="8"/>
      <c r="AW30" s="20" t="str">
        <f t="shared" ref="AW30:AW31" si="56">IF(AV30*14=0,"",AV30*14)</f>
        <v/>
      </c>
      <c r="AX30" s="8"/>
      <c r="AY30" s="8"/>
      <c r="AZ30" s="20" t="str">
        <f>IF(D30+J30+P30+V30+AB30+AH30+AN30+AT30=0,"",D30+J30+P30+V30+AB30+AH30+AN30+AT30)</f>
        <v/>
      </c>
      <c r="BA30" s="20" t="str">
        <f t="shared" ref="BA30:BA31" si="57">IF((P30+V30+AB30+AH30+AN30+AT30)*14=0,"",(P30+V30+AB30+AH30+AN30+AT30)*14)</f>
        <v/>
      </c>
      <c r="BB30" s="20" t="str">
        <f>IF(F30+L30+R30+X30+AD30+AJ30+AP30+AV30=0,"",F30+L30+R30+X30+AD30+AJ30+AP30+AV30)</f>
        <v/>
      </c>
      <c r="BC30" s="20" t="str">
        <f t="shared" ref="BC30:BC31" si="58">IF((L30+F30+R30+X30+AD30+AJ30+AP30+AV30)*14=0,"",(L30+F30+R30+X30+AD30+AJ30+AP30+AV30)*14)</f>
        <v/>
      </c>
      <c r="BD30" s="19" t="s">
        <v>10</v>
      </c>
      <c r="BE30" s="21" t="str">
        <f>IF(D30+F30+L30+J30+P30+R30+V30+X30+AB30+AD30+AH30+AJ30+AN30+AP30+AT30+AV30=0,"",D30+F30+L30+J30+P30+R30+V30+X30+AB30+AD30+AH30+AJ30+AN30+AP30+AT30+AV30)</f>
        <v/>
      </c>
      <c r="BF30" s="58"/>
      <c r="BG30" s="58"/>
    </row>
    <row r="31" spans="1:59" ht="15.75" customHeight="1" thickBot="1" x14ac:dyDescent="0.35">
      <c r="A31" s="23"/>
      <c r="B31" s="19"/>
      <c r="C31" s="123" t="s">
        <v>253</v>
      </c>
      <c r="D31" s="16">
        <f>SUM(D30)</f>
        <v>0</v>
      </c>
      <c r="E31" s="17" t="str">
        <f t="shared" si="41"/>
        <v/>
      </c>
      <c r="F31" s="16">
        <f>SUM(F30)</f>
        <v>0</v>
      </c>
      <c r="G31" s="17" t="str">
        <f t="shared" si="42"/>
        <v/>
      </c>
      <c r="H31" s="20" t="s">
        <v>10</v>
      </c>
      <c r="I31" s="19" t="s">
        <v>10</v>
      </c>
      <c r="J31" s="16">
        <f>SUM(J30)</f>
        <v>0</v>
      </c>
      <c r="K31" s="17" t="str">
        <f t="shared" si="43"/>
        <v/>
      </c>
      <c r="L31" s="16">
        <f>SUM(L30)</f>
        <v>0</v>
      </c>
      <c r="M31" s="17" t="str">
        <f t="shared" si="44"/>
        <v/>
      </c>
      <c r="N31" s="20" t="s">
        <v>10</v>
      </c>
      <c r="O31" s="19" t="s">
        <v>10</v>
      </c>
      <c r="P31" s="16">
        <f>SUM(P30)</f>
        <v>0</v>
      </c>
      <c r="Q31" s="17" t="str">
        <f t="shared" si="45"/>
        <v/>
      </c>
      <c r="R31" s="16">
        <f>SUM(R30)</f>
        <v>0</v>
      </c>
      <c r="S31" s="17" t="str">
        <f t="shared" si="46"/>
        <v/>
      </c>
      <c r="T31" s="19" t="s">
        <v>10</v>
      </c>
      <c r="U31" s="19" t="s">
        <v>10</v>
      </c>
      <c r="V31" s="16">
        <f>SUM(V30)</f>
        <v>0</v>
      </c>
      <c r="W31" s="17" t="str">
        <f t="shared" si="47"/>
        <v/>
      </c>
      <c r="X31" s="16">
        <f>SUM(X30)</f>
        <v>0</v>
      </c>
      <c r="Y31" s="17" t="str">
        <f t="shared" si="48"/>
        <v/>
      </c>
      <c r="Z31" s="20" t="s">
        <v>10</v>
      </c>
      <c r="AA31" s="19" t="s">
        <v>10</v>
      </c>
      <c r="AB31" s="16">
        <f>SUM(AB30)</f>
        <v>0</v>
      </c>
      <c r="AC31" s="17" t="str">
        <f t="shared" si="49"/>
        <v/>
      </c>
      <c r="AD31" s="16">
        <f>SUM(AD30)</f>
        <v>0</v>
      </c>
      <c r="AE31" s="17" t="str">
        <f t="shared" si="50"/>
        <v/>
      </c>
      <c r="AF31" s="20" t="s">
        <v>10</v>
      </c>
      <c r="AG31" s="19" t="s">
        <v>10</v>
      </c>
      <c r="AH31" s="16">
        <f>SUM(AH30)</f>
        <v>0</v>
      </c>
      <c r="AI31" s="17" t="str">
        <f t="shared" si="51"/>
        <v/>
      </c>
      <c r="AJ31" s="16">
        <f>SUM(AJ30)</f>
        <v>0</v>
      </c>
      <c r="AK31" s="17" t="str">
        <f t="shared" si="52"/>
        <v/>
      </c>
      <c r="AL31" s="20" t="s">
        <v>10</v>
      </c>
      <c r="AM31" s="19" t="s">
        <v>10</v>
      </c>
      <c r="AN31" s="16">
        <f>SUM(AN30)</f>
        <v>0</v>
      </c>
      <c r="AO31" s="17" t="str">
        <f t="shared" si="53"/>
        <v/>
      </c>
      <c r="AP31" s="16">
        <f>SUM(AP30)</f>
        <v>0</v>
      </c>
      <c r="AQ31" s="17" t="str">
        <f t="shared" si="54"/>
        <v/>
      </c>
      <c r="AR31" s="19" t="s">
        <v>10</v>
      </c>
      <c r="AS31" s="19" t="s">
        <v>10</v>
      </c>
      <c r="AT31" s="16">
        <f>SUM(AT30)</f>
        <v>0</v>
      </c>
      <c r="AU31" s="17" t="str">
        <f t="shared" si="55"/>
        <v/>
      </c>
      <c r="AV31" s="16">
        <f>SUM(AV30)</f>
        <v>0</v>
      </c>
      <c r="AW31" s="17" t="str">
        <f t="shared" si="56"/>
        <v/>
      </c>
      <c r="AX31" s="20" t="s">
        <v>10</v>
      </c>
      <c r="AY31" s="19" t="s">
        <v>10</v>
      </c>
      <c r="AZ31" s="20" t="str">
        <f>IF(D31+J31+P31+V31=0,"",D31+J31+P31+V31)</f>
        <v/>
      </c>
      <c r="BA31" s="20" t="str">
        <f t="shared" si="57"/>
        <v/>
      </c>
      <c r="BB31" s="20" t="str">
        <f>IF(F31+L31+R31+X31=0,"",F31+L31+R31+X31)</f>
        <v/>
      </c>
      <c r="BC31" s="20" t="str">
        <f t="shared" si="58"/>
        <v/>
      </c>
      <c r="BD31" s="20" t="s">
        <v>10</v>
      </c>
      <c r="BE31" s="19" t="s">
        <v>82</v>
      </c>
      <c r="BF31" s="58"/>
      <c r="BG31" s="58"/>
    </row>
    <row r="32" spans="1:59" ht="15.75" customHeight="1" x14ac:dyDescent="0.3">
      <c r="A32" s="23"/>
      <c r="B32" s="19"/>
      <c r="C32" s="59"/>
      <c r="D32" s="16">
        <f>D28+D31</f>
        <v>12</v>
      </c>
      <c r="E32" s="17">
        <f>IF(D32*12=0,"",D32*12)</f>
        <v>144</v>
      </c>
      <c r="F32" s="16">
        <f>F28+F31</f>
        <v>24</v>
      </c>
      <c r="G32" s="17">
        <f>IF(F32*12=0,"",F32*12)</f>
        <v>288</v>
      </c>
      <c r="H32" s="20" t="s">
        <v>10</v>
      </c>
      <c r="I32" s="19" t="s">
        <v>10</v>
      </c>
      <c r="J32" s="16">
        <f>J28+J31</f>
        <v>19</v>
      </c>
      <c r="K32" s="17">
        <f>IF(J32*12=0,"",J32*12)</f>
        <v>228</v>
      </c>
      <c r="L32" s="16">
        <f>L28+L31</f>
        <v>16</v>
      </c>
      <c r="M32" s="17">
        <f>IF(L32*12=0,"",L32*12)</f>
        <v>192</v>
      </c>
      <c r="N32" s="20" t="s">
        <v>10</v>
      </c>
      <c r="O32" s="19" t="s">
        <v>10</v>
      </c>
      <c r="P32" s="16">
        <f>P28+P31</f>
        <v>14</v>
      </c>
      <c r="Q32" s="17">
        <f>IF(P32*12=0,"",P32*12)</f>
        <v>168</v>
      </c>
      <c r="R32" s="16">
        <f>R28+R31</f>
        <v>19</v>
      </c>
      <c r="S32" s="17">
        <f>IF(R32*12=0,"",R32*12)</f>
        <v>228</v>
      </c>
      <c r="T32" s="19" t="s">
        <v>10</v>
      </c>
      <c r="U32" s="19" t="s">
        <v>10</v>
      </c>
      <c r="V32" s="16">
        <f>V28+V31</f>
        <v>17</v>
      </c>
      <c r="W32" s="17">
        <f>IF(V32*12=0,"",V32*12)</f>
        <v>204</v>
      </c>
      <c r="X32" s="16">
        <f>X28+X31</f>
        <v>13</v>
      </c>
      <c r="Y32" s="17">
        <f>IF(X32*12=0,"",X32*12)</f>
        <v>156</v>
      </c>
      <c r="Z32" s="20" t="s">
        <v>10</v>
      </c>
      <c r="AA32" s="19" t="s">
        <v>10</v>
      </c>
      <c r="AB32" s="16">
        <f>AB28+AB31</f>
        <v>15</v>
      </c>
      <c r="AC32" s="17">
        <f>IF(AB32*12=0,"",AB32*12)</f>
        <v>180</v>
      </c>
      <c r="AD32" s="16">
        <f>AD28+AD31</f>
        <v>17</v>
      </c>
      <c r="AE32" s="17">
        <f>IF(AD32*12=0,"",AD32*12)</f>
        <v>204</v>
      </c>
      <c r="AF32" s="20" t="s">
        <v>10</v>
      </c>
      <c r="AG32" s="19" t="s">
        <v>10</v>
      </c>
      <c r="AH32" s="16">
        <f>AH28+AH31</f>
        <v>11</v>
      </c>
      <c r="AI32" s="17">
        <f>IF(AH32*12=0,"",AH32*12)</f>
        <v>132</v>
      </c>
      <c r="AJ32" s="16">
        <f>AJ28+AJ31</f>
        <v>14</v>
      </c>
      <c r="AK32" s="17">
        <f>IF(AJ32*12=0,"",AJ32*12)</f>
        <v>168</v>
      </c>
      <c r="AL32" s="20" t="s">
        <v>10</v>
      </c>
      <c r="AM32" s="19" t="s">
        <v>10</v>
      </c>
      <c r="AN32" s="16">
        <f>AN28+AN31</f>
        <v>12</v>
      </c>
      <c r="AO32" s="17">
        <f>IF(AN32*12=0,"",AN32*12)</f>
        <v>144</v>
      </c>
      <c r="AP32" s="16">
        <f>AP28+AP31</f>
        <v>12</v>
      </c>
      <c r="AQ32" s="17">
        <f>IF(AP32*12=0,"",AP32*12)</f>
        <v>144</v>
      </c>
      <c r="AR32" s="19" t="s">
        <v>10</v>
      </c>
      <c r="AS32" s="19" t="s">
        <v>10</v>
      </c>
      <c r="AT32" s="16">
        <f>AT28+AT31</f>
        <v>0</v>
      </c>
      <c r="AU32" s="17" t="str">
        <f>IF(AT32*12=0,"",AT32*12)</f>
        <v/>
      </c>
      <c r="AV32" s="16">
        <f>AV28+AV31</f>
        <v>0</v>
      </c>
      <c r="AW32" s="17" t="str">
        <f>IF(AV32*12=0,"",AV32*12)</f>
        <v/>
      </c>
      <c r="AX32" s="20" t="s">
        <v>10</v>
      </c>
      <c r="AY32" s="19" t="s">
        <v>10</v>
      </c>
      <c r="AZ32" s="20">
        <f>IF(D32+J32+P32+V32+AB32+AN32+AT32+AH32=0,"",D32+J32+P32+V32+AB32+AN32+AT32+AH32)</f>
        <v>100</v>
      </c>
      <c r="BA32" s="20">
        <f>IF((P32+V32+AB32+AH32+AN32+AT32)*12=0,"",(P32+V32+AB32+AH32+AN32+AT32)*12)</f>
        <v>828</v>
      </c>
      <c r="BB32" s="20">
        <f>IF(F32+L32+R32+X32+AD32+AP32+AV32+AJ32=0,"",F32+L32+R32+X32+AD32+AP32+AV32+AJ32)</f>
        <v>115</v>
      </c>
      <c r="BC32" s="20">
        <f>IF((L32+F32+R32+X32+AD32+AJ32+AP32+AV32)*12=0,"",(L32+F32+R32+X32+AD32+AJ32+AP32+AV32)*12)</f>
        <v>1380</v>
      </c>
      <c r="BD32" s="20" t="s">
        <v>10</v>
      </c>
      <c r="BE32" s="19" t="s">
        <v>82</v>
      </c>
      <c r="BF32" s="58"/>
      <c r="BG32" s="58"/>
    </row>
    <row r="33" spans="1:59" ht="15.75" customHeight="1" x14ac:dyDescent="0.3">
      <c r="A33" s="22"/>
      <c r="B33" s="15"/>
      <c r="C33" s="59"/>
      <c r="D33" s="78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78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78"/>
      <c r="BA33" s="64"/>
      <c r="BB33" s="64"/>
      <c r="BC33" s="64"/>
      <c r="BD33" s="64"/>
      <c r="BE33" s="64"/>
      <c r="BF33" s="9"/>
      <c r="BG33" s="9"/>
    </row>
    <row r="34" spans="1:59" ht="15.75" customHeight="1" x14ac:dyDescent="0.3">
      <c r="A34" s="8" t="s">
        <v>125</v>
      </c>
      <c r="B34" s="124" t="s">
        <v>9</v>
      </c>
      <c r="C34" s="125" t="s">
        <v>254</v>
      </c>
      <c r="D34" s="36"/>
      <c r="E34" s="36"/>
      <c r="F34" s="36"/>
      <c r="G34" s="36"/>
      <c r="H34" s="8"/>
      <c r="I34" s="8"/>
      <c r="J34" s="8"/>
      <c r="K34" s="36"/>
      <c r="L34" s="36"/>
      <c r="M34" s="36"/>
      <c r="N34" s="8"/>
      <c r="O34" s="8"/>
      <c r="P34" s="36"/>
      <c r="Q34" s="36"/>
      <c r="R34" s="36"/>
      <c r="S34" s="36"/>
      <c r="T34" s="8"/>
      <c r="U34" s="8"/>
      <c r="V34" s="36"/>
      <c r="W34" s="36"/>
      <c r="X34" s="36"/>
      <c r="Y34" s="36"/>
      <c r="Z34" s="8"/>
      <c r="AA34" s="8"/>
      <c r="AB34" s="126" t="s">
        <v>255</v>
      </c>
      <c r="AC34" s="64"/>
      <c r="AD34" s="64"/>
      <c r="AE34" s="64"/>
      <c r="AF34" s="64"/>
      <c r="AG34" s="64"/>
      <c r="AH34" s="8"/>
      <c r="AI34" s="36"/>
      <c r="AJ34" s="36"/>
      <c r="AK34" s="36"/>
      <c r="AL34" s="8"/>
      <c r="AM34" s="8"/>
      <c r="AN34" s="8"/>
      <c r="AO34" s="36"/>
      <c r="AP34" s="36"/>
      <c r="AQ34" s="36"/>
      <c r="AR34" s="8"/>
      <c r="AS34" s="8"/>
      <c r="AT34" s="8"/>
      <c r="AU34" s="36"/>
      <c r="AV34" s="36"/>
      <c r="AW34" s="36"/>
      <c r="AX34" s="8"/>
      <c r="AY34" s="8"/>
      <c r="AZ34" s="15"/>
      <c r="BA34" s="15"/>
      <c r="BB34" s="15"/>
      <c r="BC34" s="15"/>
      <c r="BD34" s="15"/>
      <c r="BE34" s="15"/>
      <c r="BF34" s="88" t="s">
        <v>131</v>
      </c>
      <c r="BG34" s="58" t="s">
        <v>92</v>
      </c>
    </row>
    <row r="35" spans="1:59" ht="9.75" customHeight="1" x14ac:dyDescent="0.3">
      <c r="A35" s="127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15"/>
      <c r="BA35" s="15"/>
      <c r="BB35" s="15"/>
      <c r="BC35" s="15"/>
      <c r="BD35" s="15"/>
      <c r="BE35" s="15"/>
      <c r="BF35" s="58"/>
      <c r="BG35" s="58"/>
    </row>
    <row r="36" spans="1:59" ht="15.75" customHeight="1" x14ac:dyDescent="0.3">
      <c r="A36" s="22"/>
      <c r="B36" s="19"/>
      <c r="C36" s="61" t="s">
        <v>218</v>
      </c>
      <c r="D36" s="20"/>
      <c r="E36" s="20"/>
      <c r="F36" s="20"/>
      <c r="G36" s="20"/>
      <c r="H36" s="20"/>
      <c r="I36" s="20" t="str">
        <f>IF(COUNTIF(I11:I34,"A")=0,"",COUNTIF(I11:I34,"A"))</f>
        <v/>
      </c>
      <c r="J36" s="20"/>
      <c r="K36" s="20"/>
      <c r="L36" s="20"/>
      <c r="M36" s="20"/>
      <c r="N36" s="20"/>
      <c r="O36" s="20" t="str">
        <f>IF(COUNTIF(O11:O34,"A")=0,"",COUNTIF(O11:O34,"A"))</f>
        <v/>
      </c>
      <c r="P36" s="20"/>
      <c r="Q36" s="20"/>
      <c r="R36" s="20"/>
      <c r="S36" s="20"/>
      <c r="T36" s="20"/>
      <c r="U36" s="20" t="str">
        <f>IF(COUNTIF(U11:U34,"A")=0,"",COUNTIF(U11:U34,"A"))</f>
        <v/>
      </c>
      <c r="V36" s="20"/>
      <c r="W36" s="20"/>
      <c r="X36" s="20"/>
      <c r="Y36" s="20"/>
      <c r="Z36" s="20"/>
      <c r="AA36" s="20" t="str">
        <f>IF(COUNTIF(AA11:AA34,"A")=0,"",COUNTIF(AA11:AA34,"A"))</f>
        <v/>
      </c>
      <c r="AB36" s="20"/>
      <c r="AC36" s="20"/>
      <c r="AD36" s="20"/>
      <c r="AE36" s="20"/>
      <c r="AF36" s="20"/>
      <c r="AG36" s="20" t="str">
        <f>IF(COUNTIF(AG11:AG34,"A")=0,"",COUNTIF(AG11:AG34,"A"))</f>
        <v/>
      </c>
      <c r="AH36" s="20"/>
      <c r="AI36" s="20"/>
      <c r="AJ36" s="20"/>
      <c r="AK36" s="20"/>
      <c r="AL36" s="20"/>
      <c r="AM36" s="20" t="str">
        <f>IF(COUNTIF(AM11:AM34,"A")=0,"",COUNTIF(AM11:AM34,"A"))</f>
        <v/>
      </c>
      <c r="AN36" s="20"/>
      <c r="AO36" s="20"/>
      <c r="AP36" s="20"/>
      <c r="AQ36" s="20"/>
      <c r="AR36" s="20"/>
      <c r="AS36" s="20" t="str">
        <f>IF(COUNTIF(AS11:AS34,"A")=0,"",COUNTIF(AS11:AS34,"A"))</f>
        <v/>
      </c>
      <c r="AT36" s="20"/>
      <c r="AU36" s="20"/>
      <c r="AV36" s="20"/>
      <c r="AW36" s="20"/>
      <c r="AX36" s="20"/>
      <c r="AY36" s="20" t="str">
        <f>IF(COUNTIF(AY11:AY34,"A")=0,"",COUNTIF(AY11:AY34,"A"))</f>
        <v/>
      </c>
      <c r="AZ36" s="20"/>
      <c r="BA36" s="20"/>
      <c r="BB36" s="20"/>
      <c r="BC36" s="20"/>
      <c r="BD36" s="20"/>
      <c r="BE36" s="128" t="str">
        <f t="shared" ref="BE36:BE49" si="59">IF(SUM(I36:AY36)=0,"",SUM(I36:AY36))</f>
        <v/>
      </c>
      <c r="BF36" s="58"/>
      <c r="BG36" s="58"/>
    </row>
    <row r="37" spans="1:59" ht="15.75" customHeight="1" x14ac:dyDescent="0.3">
      <c r="A37" s="22"/>
      <c r="B37" s="19"/>
      <c r="C37" s="61" t="s">
        <v>219</v>
      </c>
      <c r="D37" s="20"/>
      <c r="E37" s="20"/>
      <c r="F37" s="20"/>
      <c r="G37" s="20"/>
      <c r="H37" s="20"/>
      <c r="I37" s="20" t="str">
        <f>IF(COUNTIF(I11:I34,"B")=0,"",COUNTIF(I11:I34,"B"))</f>
        <v/>
      </c>
      <c r="J37" s="20"/>
      <c r="K37" s="20"/>
      <c r="L37" s="20"/>
      <c r="M37" s="20"/>
      <c r="N37" s="20"/>
      <c r="O37" s="20" t="str">
        <f>IF(COUNTIF(O11:O34,"B")=0,"",COUNTIF(O11:O34,"B"))</f>
        <v/>
      </c>
      <c r="P37" s="20"/>
      <c r="Q37" s="20"/>
      <c r="R37" s="20"/>
      <c r="S37" s="20"/>
      <c r="T37" s="20"/>
      <c r="U37" s="20" t="str">
        <f>IF(COUNTIF(U11:U34,"B")=0,"",COUNTIF(U11:U34,"B"))</f>
        <v/>
      </c>
      <c r="V37" s="20"/>
      <c r="W37" s="20"/>
      <c r="X37" s="20"/>
      <c r="Y37" s="20"/>
      <c r="Z37" s="20"/>
      <c r="AA37" s="20" t="str">
        <f>IF(COUNTIF(AA11:AA34,"B")=0,"",COUNTIF(AA11:AA34,"B"))</f>
        <v/>
      </c>
      <c r="AB37" s="20"/>
      <c r="AC37" s="20"/>
      <c r="AD37" s="20"/>
      <c r="AE37" s="20"/>
      <c r="AF37" s="20"/>
      <c r="AG37" s="20" t="str">
        <f>IF(COUNTIF(AG11:AG34,"B")=0,"",COUNTIF(AG11:AG34,"B"))</f>
        <v/>
      </c>
      <c r="AH37" s="20"/>
      <c r="AI37" s="20"/>
      <c r="AJ37" s="20"/>
      <c r="AK37" s="20"/>
      <c r="AL37" s="20"/>
      <c r="AM37" s="20" t="str">
        <f>IF(COUNTIF(AM11:AM34,"B")=0,"",COUNTIF(AM11:AM34,"B"))</f>
        <v/>
      </c>
      <c r="AN37" s="20"/>
      <c r="AO37" s="20"/>
      <c r="AP37" s="20"/>
      <c r="AQ37" s="20"/>
      <c r="AR37" s="20"/>
      <c r="AS37" s="20" t="str">
        <f>IF(COUNTIF(AS11:AS34,"B")=0,"",COUNTIF(AS11:AS34,"B"))</f>
        <v/>
      </c>
      <c r="AT37" s="20"/>
      <c r="AU37" s="20"/>
      <c r="AV37" s="20"/>
      <c r="AW37" s="20"/>
      <c r="AX37" s="20"/>
      <c r="AY37" s="20" t="str">
        <f>IF(COUNTIF(AY11:AY34,"B")=0,"",COUNTIF(AY11:AY34,"B"))</f>
        <v/>
      </c>
      <c r="AZ37" s="20"/>
      <c r="BA37" s="20"/>
      <c r="BB37" s="20"/>
      <c r="BC37" s="20"/>
      <c r="BD37" s="20"/>
      <c r="BE37" s="128" t="str">
        <f t="shared" si="59"/>
        <v/>
      </c>
      <c r="BF37" s="58"/>
      <c r="BG37" s="58"/>
    </row>
    <row r="38" spans="1:59" ht="15.75" customHeight="1" x14ac:dyDescent="0.3">
      <c r="A38" s="22"/>
      <c r="B38" s="19"/>
      <c r="C38" s="61" t="s">
        <v>220</v>
      </c>
      <c r="D38" s="20"/>
      <c r="E38" s="20"/>
      <c r="F38" s="20"/>
      <c r="G38" s="20"/>
      <c r="H38" s="20"/>
      <c r="I38" s="20" t="str">
        <f>IF(COUNTIF(I11:I34,"ÉÉ")=0,"",COUNTIF(I11:I34,"ÉÉ"))</f>
        <v/>
      </c>
      <c r="J38" s="20"/>
      <c r="K38" s="20"/>
      <c r="L38" s="20"/>
      <c r="M38" s="20"/>
      <c r="N38" s="20"/>
      <c r="O38" s="20" t="str">
        <f>IF(COUNTIF(O11:O34,"ÉÉ")=0,"",COUNTIF(O11:O34,"ÉÉ"))</f>
        <v/>
      </c>
      <c r="P38" s="20"/>
      <c r="Q38" s="20"/>
      <c r="R38" s="20"/>
      <c r="S38" s="20"/>
      <c r="T38" s="20"/>
      <c r="U38" s="20" t="str">
        <f>IF(COUNTIF(U11:U34,"ÉÉ")=0,"",COUNTIF(U11:U34,"ÉÉ"))</f>
        <v/>
      </c>
      <c r="V38" s="20"/>
      <c r="W38" s="20"/>
      <c r="X38" s="20"/>
      <c r="Y38" s="20"/>
      <c r="Z38" s="20"/>
      <c r="AA38" s="20" t="str">
        <f>IF(COUNTIF(AA11:AA34,"ÉÉ")=0,"",COUNTIF(AA11:AA34,"ÉÉ"))</f>
        <v/>
      </c>
      <c r="AB38" s="20"/>
      <c r="AC38" s="20"/>
      <c r="AD38" s="20"/>
      <c r="AE38" s="20"/>
      <c r="AF38" s="20"/>
      <c r="AG38" s="20" t="str">
        <f>IF(COUNTIF(AG11:AG34,"ÉÉ")=0,"",COUNTIF(AG11:AG34,"ÉÉ"))</f>
        <v/>
      </c>
      <c r="AH38" s="20"/>
      <c r="AI38" s="20"/>
      <c r="AJ38" s="20"/>
      <c r="AK38" s="20"/>
      <c r="AL38" s="20"/>
      <c r="AM38" s="20" t="str">
        <f>IF(COUNTIF(AM11:AM34,"ÉÉ")=0,"",COUNTIF(AM11:AM34,"ÉÉ"))</f>
        <v/>
      </c>
      <c r="AN38" s="20"/>
      <c r="AO38" s="20"/>
      <c r="AP38" s="20"/>
      <c r="AQ38" s="20"/>
      <c r="AR38" s="20"/>
      <c r="AS38" s="20" t="str">
        <f>IF(COUNTIF(AS11:AS34,"ÉÉ")=0,"",COUNTIF(AS11:AS34,"ÉÉ"))</f>
        <v/>
      </c>
      <c r="AT38" s="20"/>
      <c r="AU38" s="20"/>
      <c r="AV38" s="20"/>
      <c r="AW38" s="20"/>
      <c r="AX38" s="20"/>
      <c r="AY38" s="20" t="str">
        <f>IF(COUNTIF(AY11:AY34,"ÉÉ")=0,"",COUNTIF(AY11:AY34,"ÉÉ"))</f>
        <v/>
      </c>
      <c r="AZ38" s="20"/>
      <c r="BA38" s="20"/>
      <c r="BB38" s="20"/>
      <c r="BC38" s="20"/>
      <c r="BD38" s="20"/>
      <c r="BE38" s="128" t="str">
        <f t="shared" si="59"/>
        <v/>
      </c>
      <c r="BF38" s="58"/>
      <c r="BG38" s="58"/>
    </row>
    <row r="39" spans="1:59" ht="15.75" customHeight="1" x14ac:dyDescent="0.3">
      <c r="A39" s="22"/>
      <c r="B39" s="19"/>
      <c r="C39" s="61" t="s">
        <v>221</v>
      </c>
      <c r="D39" s="20"/>
      <c r="E39" s="20"/>
      <c r="F39" s="20"/>
      <c r="G39" s="20"/>
      <c r="H39" s="20"/>
      <c r="I39" s="20" t="str">
        <f>IF(COUNTIF(I12:I35,"ék")=0,"",COUNTIF(I12:I35,"ék"))</f>
        <v/>
      </c>
      <c r="J39" s="20"/>
      <c r="K39" s="20"/>
      <c r="L39" s="20"/>
      <c r="M39" s="20"/>
      <c r="N39" s="20"/>
      <c r="O39" s="20" t="str">
        <f>IF(COUNTIF(O12:O35,"ék")=0,"",COUNTIF(O12:O35,"ék"))</f>
        <v/>
      </c>
      <c r="P39" s="20"/>
      <c r="Q39" s="20"/>
      <c r="R39" s="20"/>
      <c r="S39" s="20"/>
      <c r="T39" s="20"/>
      <c r="U39" s="20" t="str">
        <f>IF(COUNTIF(U12:U35,"ék")=0,"",COUNTIF(U12:U35,"ék"))</f>
        <v/>
      </c>
      <c r="V39" s="20"/>
      <c r="W39" s="20"/>
      <c r="X39" s="20"/>
      <c r="Y39" s="20"/>
      <c r="Z39" s="20"/>
      <c r="AA39" s="20" t="str">
        <f>IF(COUNTIF(AA12:AA35,"ék")=0,"",COUNTIF(AA12:AA35,"ék"))</f>
        <v/>
      </c>
      <c r="AB39" s="20"/>
      <c r="AC39" s="20"/>
      <c r="AD39" s="20"/>
      <c r="AE39" s="20"/>
      <c r="AF39" s="20"/>
      <c r="AG39" s="20" t="str">
        <f>IF(COUNTIF(AG11:AG34,"ÉK")=0,"",COUNTIF(AG11:AG34,"ÉK"))</f>
        <v/>
      </c>
      <c r="AH39" s="20"/>
      <c r="AI39" s="20"/>
      <c r="AJ39" s="20"/>
      <c r="AK39" s="20"/>
      <c r="AL39" s="20"/>
      <c r="AM39" s="20" t="str">
        <f>IF(COUNTIF(AM11:AM34,"ÉK")=0,"",COUNTIF(AM11:AM34,"ÉK"))</f>
        <v/>
      </c>
      <c r="AN39" s="20"/>
      <c r="AO39" s="20"/>
      <c r="AP39" s="20"/>
      <c r="AQ39" s="20"/>
      <c r="AR39" s="20"/>
      <c r="AS39" s="20" t="str">
        <f>IF(COUNTIF(AS11:AS34,"ÉK")=0,"",COUNTIF(AS11:AS34,"ÉK"))</f>
        <v/>
      </c>
      <c r="AT39" s="20"/>
      <c r="AU39" s="20"/>
      <c r="AV39" s="20"/>
      <c r="AW39" s="20"/>
      <c r="AX39" s="20"/>
      <c r="AY39" s="20" t="str">
        <f>IF(COUNTIF(AY11:AY34,"ÉK")=0,"",COUNTIF(AY11:AY34,"ÉK"))</f>
        <v/>
      </c>
      <c r="AZ39" s="20"/>
      <c r="BA39" s="20"/>
      <c r="BB39" s="20"/>
      <c r="BC39" s="20"/>
      <c r="BD39" s="20"/>
      <c r="BE39" s="128" t="str">
        <f t="shared" si="59"/>
        <v/>
      </c>
      <c r="BF39" s="58"/>
      <c r="BG39" s="58"/>
    </row>
    <row r="40" spans="1:59" ht="15.75" customHeight="1" x14ac:dyDescent="0.3">
      <c r="A40" s="22"/>
      <c r="B40" s="19"/>
      <c r="C40" s="61" t="s">
        <v>222</v>
      </c>
      <c r="D40" s="15"/>
      <c r="E40" s="15"/>
      <c r="F40" s="15"/>
      <c r="G40" s="15"/>
      <c r="H40" s="15"/>
      <c r="I40" s="20" t="str">
        <f>IF(COUNTIF(I11:I34,"ÉÉ(Z)")=0,"",COUNTIF(I11:I34,"ÉÉ(Z)"))</f>
        <v/>
      </c>
      <c r="J40" s="15"/>
      <c r="K40" s="15"/>
      <c r="L40" s="15"/>
      <c r="M40" s="15"/>
      <c r="N40" s="15"/>
      <c r="O40" s="20" t="str">
        <f>IF(COUNTIF(O11:O34,"ÉÉ(Z)")=0,"",COUNTIF(O11:O34,"ÉÉ(Z)"))</f>
        <v/>
      </c>
      <c r="P40" s="15"/>
      <c r="Q40" s="15"/>
      <c r="R40" s="15"/>
      <c r="S40" s="15"/>
      <c r="T40" s="15"/>
      <c r="U40" s="20" t="str">
        <f>IF(COUNTIF(U11:U34,"ÉÉ(Z)")=0,"",COUNTIF(U11:U34,"ÉÉ(Z)"))</f>
        <v/>
      </c>
      <c r="V40" s="15"/>
      <c r="W40" s="15"/>
      <c r="X40" s="15"/>
      <c r="Y40" s="15"/>
      <c r="Z40" s="15"/>
      <c r="AA40" s="20" t="str">
        <f>IF(COUNTIF(AA11:AA34,"ÉÉ(Z)")=0,"",COUNTIF(AA11:AA34,"ÉÉ(Z)"))</f>
        <v/>
      </c>
      <c r="AB40" s="15"/>
      <c r="AC40" s="15"/>
      <c r="AD40" s="15"/>
      <c r="AE40" s="15"/>
      <c r="AF40" s="15"/>
      <c r="AG40" s="20" t="str">
        <f>IF(COUNTIF(AG11:AG34,"ÉÉ(Z)")=0,"",COUNTIF(AG11:AG34,"ÉÉ(Z)"))</f>
        <v/>
      </c>
      <c r="AH40" s="15"/>
      <c r="AI40" s="15"/>
      <c r="AJ40" s="15"/>
      <c r="AK40" s="15"/>
      <c r="AL40" s="15"/>
      <c r="AM40" s="20" t="str">
        <f>IF(COUNTIF(AM11:AM34,"ÉÉ(Z)")=0,"",COUNTIF(AM11:AM34,"ÉÉ(Z)"))</f>
        <v/>
      </c>
      <c r="AN40" s="15"/>
      <c r="AO40" s="15"/>
      <c r="AP40" s="15"/>
      <c r="AQ40" s="15"/>
      <c r="AR40" s="15"/>
      <c r="AS40" s="20" t="str">
        <f>IF(COUNTIF(AS11:AS34,"ÉÉ(Z)")=0,"",COUNTIF(AS11:AS34,"ÉÉ(Z)"))</f>
        <v/>
      </c>
      <c r="AT40" s="15"/>
      <c r="AU40" s="15"/>
      <c r="AV40" s="15"/>
      <c r="AW40" s="15"/>
      <c r="AX40" s="15"/>
      <c r="AY40" s="20" t="str">
        <f>IF(COUNTIF(AY11:AY34,"ÉÉ(Z)")=0,"",COUNTIF(AY11:AY34,"ÉÉ(Z)"))</f>
        <v/>
      </c>
      <c r="AZ40" s="15"/>
      <c r="BA40" s="15"/>
      <c r="BB40" s="15"/>
      <c r="BC40" s="15"/>
      <c r="BD40" s="15"/>
      <c r="BE40" s="128" t="str">
        <f t="shared" si="59"/>
        <v/>
      </c>
      <c r="BF40" s="58"/>
      <c r="BG40" s="58"/>
    </row>
    <row r="41" spans="1:59" ht="15.75" customHeight="1" x14ac:dyDescent="0.3">
      <c r="A41" s="22"/>
      <c r="B41" s="19"/>
      <c r="C41" s="61" t="s">
        <v>223</v>
      </c>
      <c r="D41" s="20"/>
      <c r="E41" s="20"/>
      <c r="F41" s="20"/>
      <c r="G41" s="20"/>
      <c r="H41" s="20"/>
      <c r="I41" s="20" t="str">
        <f>IF(COUNTIF(I11:I34,"GYJ")=0,"",COUNTIF(I11:I34,"GYJ"))</f>
        <v/>
      </c>
      <c r="J41" s="20"/>
      <c r="K41" s="20"/>
      <c r="L41" s="20"/>
      <c r="M41" s="20"/>
      <c r="N41" s="20"/>
      <c r="O41" s="20" t="str">
        <f>IF(COUNTIF(O11:O34,"GYJ")=0,"",COUNTIF(O11:O34,"GYJ"))</f>
        <v/>
      </c>
      <c r="P41" s="20"/>
      <c r="Q41" s="20"/>
      <c r="R41" s="20"/>
      <c r="S41" s="20"/>
      <c r="T41" s="20"/>
      <c r="U41" s="20">
        <f>IF(COUNTIF(U11:U34,"GYJ")=0,"",COUNTIF(U11:U34,"GYJ"))</f>
        <v>1</v>
      </c>
      <c r="V41" s="20"/>
      <c r="W41" s="20"/>
      <c r="X41" s="20"/>
      <c r="Y41" s="20"/>
      <c r="Z41" s="20"/>
      <c r="AA41" s="20">
        <f>IF(COUNTIF(AA11:AA34,"GYJ")=0,"",COUNTIF(AA11:AA34,"GYJ"))</f>
        <v>1</v>
      </c>
      <c r="AB41" s="20"/>
      <c r="AC41" s="20"/>
      <c r="AD41" s="20"/>
      <c r="AE41" s="20"/>
      <c r="AF41" s="20"/>
      <c r="AG41" s="20">
        <f>IF(COUNTIF(AG11:AG34,"GYJ")=0,"",COUNTIF(AG11:AG34,"GYJ"))</f>
        <v>3</v>
      </c>
      <c r="AH41" s="20"/>
      <c r="AI41" s="20"/>
      <c r="AJ41" s="20"/>
      <c r="AK41" s="20"/>
      <c r="AL41" s="20"/>
      <c r="AM41" s="20">
        <f>IF(COUNTIF(AM11:AM34,"GYJ")=0,"",COUNTIF(AM11:AM34,"GYJ"))</f>
        <v>1</v>
      </c>
      <c r="AN41" s="20"/>
      <c r="AO41" s="20"/>
      <c r="AP41" s="20"/>
      <c r="AQ41" s="20"/>
      <c r="AR41" s="20"/>
      <c r="AS41" s="20">
        <f>IF(COUNTIF(AS11:AS34,"GYJ")=0,"",COUNTIF(AS11:AS34,"GYJ"))</f>
        <v>3</v>
      </c>
      <c r="AT41" s="20"/>
      <c r="AU41" s="20"/>
      <c r="AV41" s="20"/>
      <c r="AW41" s="20"/>
      <c r="AX41" s="20"/>
      <c r="AY41" s="20" t="str">
        <f>IF(COUNTIF(AY11:AY34,"GYJ")=0,"",COUNTIF(AY11:AY34,"GYJ"))</f>
        <v/>
      </c>
      <c r="AZ41" s="20"/>
      <c r="BA41" s="20"/>
      <c r="BB41" s="20"/>
      <c r="BC41" s="20"/>
      <c r="BD41" s="20"/>
      <c r="BE41" s="128">
        <f t="shared" si="59"/>
        <v>9</v>
      </c>
      <c r="BF41" s="58"/>
      <c r="BG41" s="58"/>
    </row>
    <row r="42" spans="1:59" ht="15.75" customHeight="1" x14ac:dyDescent="0.3">
      <c r="A42" s="22"/>
      <c r="B42" s="15"/>
      <c r="C42" s="61" t="s">
        <v>224</v>
      </c>
      <c r="D42" s="20"/>
      <c r="E42" s="20"/>
      <c r="F42" s="20"/>
      <c r="G42" s="20"/>
      <c r="H42" s="20"/>
      <c r="I42" s="20" t="str">
        <f>IF(COUNTIF(I11:I34,"GYJ(Z)")=0,"",COUNTIF(I11:I34,"GYJ(Z)"))</f>
        <v/>
      </c>
      <c r="J42" s="20"/>
      <c r="K42" s="20"/>
      <c r="L42" s="20"/>
      <c r="M42" s="20"/>
      <c r="N42" s="20"/>
      <c r="O42" s="20" t="str">
        <f>IF(COUNTIF(O11:O34,"GYJ(Z)")=0,"",COUNTIF(O11:O34,"GYJ(Z)"))</f>
        <v/>
      </c>
      <c r="P42" s="20"/>
      <c r="Q42" s="20"/>
      <c r="R42" s="20"/>
      <c r="S42" s="20"/>
      <c r="T42" s="20"/>
      <c r="U42" s="20" t="str">
        <f>IF(COUNTIF(U11:U34,"GYJ(Z)")=0,"",COUNTIF(U11:U34,"GYJ(Z)"))</f>
        <v/>
      </c>
      <c r="V42" s="20"/>
      <c r="W42" s="20"/>
      <c r="X42" s="20"/>
      <c r="Y42" s="20"/>
      <c r="Z42" s="20"/>
      <c r="AA42" s="20" t="str">
        <f>IF(COUNTIF(AA11:AA34,"GYJ(Z)")=0,"",COUNTIF(AA11:AA34,"GYJ(Z)"))</f>
        <v/>
      </c>
      <c r="AB42" s="20"/>
      <c r="AC42" s="20"/>
      <c r="AD42" s="20"/>
      <c r="AE42" s="20"/>
      <c r="AF42" s="20"/>
      <c r="AG42" s="20" t="str">
        <f>IF(COUNTIF(AG11:AG34,"GYJ(Z)")=0,"",COUNTIF(AG11:AG34,"GYJ(Z)"))</f>
        <v/>
      </c>
      <c r="AH42" s="20"/>
      <c r="AI42" s="20"/>
      <c r="AJ42" s="20"/>
      <c r="AK42" s="20"/>
      <c r="AL42" s="20"/>
      <c r="AM42" s="20" t="str">
        <f>IF(COUNTIF(AM11:AM34,"GYJ(Z)")=0,"",COUNTIF(AM11:AM34,"GYJ(Z)"))</f>
        <v/>
      </c>
      <c r="AN42" s="20"/>
      <c r="AO42" s="20"/>
      <c r="AP42" s="20"/>
      <c r="AQ42" s="20"/>
      <c r="AR42" s="20"/>
      <c r="AS42" s="20" t="str">
        <f>IF(COUNTIF(AS11:AS34,"GYJ(Z)")=0,"",COUNTIF(AS11:AS34,"GYJ(Z)"))</f>
        <v/>
      </c>
      <c r="AT42" s="20"/>
      <c r="AU42" s="20"/>
      <c r="AV42" s="20"/>
      <c r="AW42" s="20"/>
      <c r="AX42" s="20"/>
      <c r="AY42" s="20" t="str">
        <f>IF(COUNTIF(AY11:AY34,"GYJ(Z)")=0,"",COUNTIF(AY11:AY34,"GYJ(Z)"))</f>
        <v/>
      </c>
      <c r="AZ42" s="20"/>
      <c r="BA42" s="20"/>
      <c r="BB42" s="20"/>
      <c r="BC42" s="20"/>
      <c r="BD42" s="20"/>
      <c r="BE42" s="128" t="str">
        <f t="shared" si="59"/>
        <v/>
      </c>
      <c r="BF42" s="58"/>
      <c r="BG42" s="58"/>
    </row>
    <row r="43" spans="1:59" ht="15.75" customHeight="1" x14ac:dyDescent="0.3">
      <c r="A43" s="22"/>
      <c r="B43" s="19"/>
      <c r="C43" s="61" t="s">
        <v>225</v>
      </c>
      <c r="D43" s="20"/>
      <c r="E43" s="20"/>
      <c r="F43" s="20"/>
      <c r="G43" s="20"/>
      <c r="H43" s="20"/>
      <c r="I43" s="20" t="str">
        <f>IF(COUNTIF(I11:I34,"K")=0,"",COUNTIF(I11:I34,"K"))</f>
        <v/>
      </c>
      <c r="J43" s="20"/>
      <c r="K43" s="20"/>
      <c r="L43" s="20"/>
      <c r="M43" s="20"/>
      <c r="N43" s="20"/>
      <c r="O43" s="20" t="str">
        <f>IF(COUNTIF(O11:O34,"K")=0,"",COUNTIF(O11:O34,"K"))</f>
        <v/>
      </c>
      <c r="P43" s="20"/>
      <c r="Q43" s="20"/>
      <c r="R43" s="20"/>
      <c r="S43" s="20"/>
      <c r="T43" s="20"/>
      <c r="U43" s="20" t="str">
        <f>IF(COUNTIF(U11:U34,"K")=0,"",COUNTIF(U11:U34,"K"))</f>
        <v/>
      </c>
      <c r="V43" s="20"/>
      <c r="W43" s="20"/>
      <c r="X43" s="20"/>
      <c r="Y43" s="20"/>
      <c r="Z43" s="20"/>
      <c r="AA43" s="20">
        <f>IF(COUNTIF(AA11:AA34,"K")=0,"",COUNTIF(AA11:AA34,"K"))</f>
        <v>1</v>
      </c>
      <c r="AB43" s="20"/>
      <c r="AC43" s="20"/>
      <c r="AD43" s="20"/>
      <c r="AE43" s="20"/>
      <c r="AF43" s="20"/>
      <c r="AG43" s="20">
        <f>IF(COUNTIF(AG11:AG34,"K")=0,"",COUNTIF(AG11:AG34,"K"))</f>
        <v>1</v>
      </c>
      <c r="AH43" s="20"/>
      <c r="AI43" s="20"/>
      <c r="AJ43" s="20"/>
      <c r="AK43" s="20"/>
      <c r="AL43" s="20"/>
      <c r="AM43" s="20">
        <f>IF(COUNTIF(AM11:AM34,"K")=0,"",COUNTIF(AM11:AM34,"K"))</f>
        <v>4</v>
      </c>
      <c r="AN43" s="20"/>
      <c r="AO43" s="20"/>
      <c r="AP43" s="20"/>
      <c r="AQ43" s="20"/>
      <c r="AR43" s="20"/>
      <c r="AS43" s="20">
        <f>IF(COUNTIF(AS11:AS34,"K")=0,"",COUNTIF(AS11:AS34,"K"))</f>
        <v>1</v>
      </c>
      <c r="AT43" s="20"/>
      <c r="AU43" s="20"/>
      <c r="AV43" s="20"/>
      <c r="AW43" s="20"/>
      <c r="AX43" s="20"/>
      <c r="AY43" s="20" t="str">
        <f>IF(COUNTIF(AY11:AY34,"K")=0,"",COUNTIF(AY11:AY34,"K"))</f>
        <v/>
      </c>
      <c r="AZ43" s="20"/>
      <c r="BA43" s="20"/>
      <c r="BB43" s="20"/>
      <c r="BC43" s="20"/>
      <c r="BD43" s="20"/>
      <c r="BE43" s="128">
        <f t="shared" si="59"/>
        <v>7</v>
      </c>
      <c r="BF43" s="58"/>
      <c r="BG43" s="58"/>
    </row>
    <row r="44" spans="1:59" ht="15.75" customHeight="1" x14ac:dyDescent="0.3">
      <c r="A44" s="22"/>
      <c r="B44" s="19"/>
      <c r="C44" s="61" t="s">
        <v>226</v>
      </c>
      <c r="D44" s="20"/>
      <c r="E44" s="20"/>
      <c r="F44" s="20"/>
      <c r="G44" s="20"/>
      <c r="H44" s="20"/>
      <c r="I44" s="20" t="str">
        <f>IF(COUNTIF(I11:I34,"K(Z)")=0,"",COUNTIF(I11:I34,"K(Z)"))</f>
        <v/>
      </c>
      <c r="J44" s="20"/>
      <c r="K44" s="20"/>
      <c r="L44" s="20"/>
      <c r="M44" s="20"/>
      <c r="N44" s="20"/>
      <c r="O44" s="20" t="str">
        <f>IF(COUNTIF(O11:O34,"K(Z)")=0,"",COUNTIF(O11:O34,"K(Z)"))</f>
        <v/>
      </c>
      <c r="P44" s="20"/>
      <c r="Q44" s="20"/>
      <c r="R44" s="20"/>
      <c r="S44" s="20"/>
      <c r="T44" s="20"/>
      <c r="U44" s="20" t="str">
        <f>IF(COUNTIF(U11:U34,"K(Z)")=0,"",COUNTIF(U11:U34,"K(Z)"))</f>
        <v/>
      </c>
      <c r="V44" s="20"/>
      <c r="W44" s="20"/>
      <c r="X44" s="20"/>
      <c r="Y44" s="20"/>
      <c r="Z44" s="20"/>
      <c r="AA44" s="20" t="str">
        <f>IF(COUNTIF(AA11:AA34,"K(Z)")=0,"",COUNTIF(AA11:AA34,"K(Z)"))</f>
        <v/>
      </c>
      <c r="AB44" s="20"/>
      <c r="AC44" s="20"/>
      <c r="AD44" s="20"/>
      <c r="AE44" s="20"/>
      <c r="AF44" s="20"/>
      <c r="AG44" s="20" t="str">
        <f>IF(COUNTIF(AG11:AG34,"K(Z)")=0,"",COUNTIF(AG11:AG34,"K(Z)"))</f>
        <v/>
      </c>
      <c r="AH44" s="20"/>
      <c r="AI44" s="20"/>
      <c r="AJ44" s="20"/>
      <c r="AK44" s="20"/>
      <c r="AL44" s="20"/>
      <c r="AM44" s="20" t="str">
        <f>IF(COUNTIF(AM11:AM34,"K(Z)")=0,"",COUNTIF(AM11:AM34,"K(Z)"))</f>
        <v/>
      </c>
      <c r="AN44" s="20"/>
      <c r="AO44" s="20"/>
      <c r="AP44" s="20"/>
      <c r="AQ44" s="20"/>
      <c r="AR44" s="20"/>
      <c r="AS44" s="20" t="str">
        <f>IF(COUNTIF(AS11:AS34,"K(Z)")=0,"",COUNTIF(AS11:AS34,"K(Z)"))</f>
        <v/>
      </c>
      <c r="AT44" s="20"/>
      <c r="AU44" s="20"/>
      <c r="AV44" s="20"/>
      <c r="AW44" s="20"/>
      <c r="AX44" s="20"/>
      <c r="AY44" s="20" t="str">
        <f>IF(COUNTIF(AY11:AY34,"K(Z)")=0,"",COUNTIF(AY11:AY34,"K(Z)"))</f>
        <v/>
      </c>
      <c r="AZ44" s="20"/>
      <c r="BA44" s="20"/>
      <c r="BB44" s="20"/>
      <c r="BC44" s="20"/>
      <c r="BD44" s="20"/>
      <c r="BE44" s="128" t="str">
        <f t="shared" si="59"/>
        <v/>
      </c>
      <c r="BF44" s="58"/>
      <c r="BG44" s="58"/>
    </row>
    <row r="45" spans="1:59" ht="15.75" customHeight="1" x14ac:dyDescent="0.3">
      <c r="A45" s="22"/>
      <c r="B45" s="19"/>
      <c r="C45" s="61" t="s">
        <v>227</v>
      </c>
      <c r="D45" s="20"/>
      <c r="E45" s="20"/>
      <c r="F45" s="20"/>
      <c r="G45" s="20"/>
      <c r="H45" s="20"/>
      <c r="I45" s="20" t="str">
        <f>IF(COUNTIF(I11:I34,"AV")=0,"",COUNTIF(I11:I34,"AV"))</f>
        <v/>
      </c>
      <c r="J45" s="20"/>
      <c r="K45" s="20"/>
      <c r="L45" s="20"/>
      <c r="M45" s="20"/>
      <c r="N45" s="20"/>
      <c r="O45" s="20" t="str">
        <f>IF(COUNTIF(O11:O34,"AV")=0,"",COUNTIF(O11:O34,"AV"))</f>
        <v/>
      </c>
      <c r="P45" s="20"/>
      <c r="Q45" s="20"/>
      <c r="R45" s="20"/>
      <c r="S45" s="20"/>
      <c r="T45" s="20"/>
      <c r="U45" s="20" t="str">
        <f>IF(COUNTIF(U11:U34,"AV")=0,"",COUNTIF(U11:U34,"AV"))</f>
        <v/>
      </c>
      <c r="V45" s="20"/>
      <c r="W45" s="20"/>
      <c r="X45" s="20"/>
      <c r="Y45" s="20"/>
      <c r="Z45" s="20"/>
      <c r="AA45" s="20" t="str">
        <f>IF(COUNTIF(AA11:AA34,"AV")=0,"",COUNTIF(AA11:AA34,"AV"))</f>
        <v/>
      </c>
      <c r="AB45" s="20"/>
      <c r="AC45" s="20"/>
      <c r="AD45" s="20"/>
      <c r="AE45" s="20"/>
      <c r="AF45" s="20"/>
      <c r="AG45" s="20" t="str">
        <f>IF(COUNTIF(AG11:AG34,"AV")=0,"",COUNTIF(AG11:AG34,"AV"))</f>
        <v/>
      </c>
      <c r="AH45" s="20"/>
      <c r="AI45" s="20"/>
      <c r="AJ45" s="20"/>
      <c r="AK45" s="20"/>
      <c r="AL45" s="20"/>
      <c r="AM45" s="20" t="str">
        <f>IF(COUNTIF(AM11:AM34,"AV")=0,"",COUNTIF(AM11:AM34,"AV"))</f>
        <v/>
      </c>
      <c r="AN45" s="20"/>
      <c r="AO45" s="20"/>
      <c r="AP45" s="20"/>
      <c r="AQ45" s="20"/>
      <c r="AR45" s="20"/>
      <c r="AS45" s="20" t="str">
        <f>IF(COUNTIF(AS11:AS34,"AV")=0,"",COUNTIF(AS11:AS34,"AV"))</f>
        <v/>
      </c>
      <c r="AT45" s="20"/>
      <c r="AU45" s="20"/>
      <c r="AV45" s="20"/>
      <c r="AW45" s="20"/>
      <c r="AX45" s="20"/>
      <c r="AY45" s="20" t="str">
        <f>IF(COUNTIF(AY11:AY34,"AV")=0,"",COUNTIF(AY11:AY34,"AV"))</f>
        <v/>
      </c>
      <c r="AZ45" s="20"/>
      <c r="BA45" s="20"/>
      <c r="BB45" s="20"/>
      <c r="BC45" s="20"/>
      <c r="BD45" s="20"/>
      <c r="BE45" s="128" t="str">
        <f t="shared" si="59"/>
        <v/>
      </c>
      <c r="BF45" s="58"/>
      <c r="BG45" s="58"/>
    </row>
    <row r="46" spans="1:59" ht="15.75" customHeight="1" x14ac:dyDescent="0.3">
      <c r="A46" s="22"/>
      <c r="B46" s="19"/>
      <c r="C46" s="61" t="s">
        <v>228</v>
      </c>
      <c r="D46" s="20"/>
      <c r="E46" s="20"/>
      <c r="F46" s="20"/>
      <c r="G46" s="20"/>
      <c r="H46" s="20"/>
      <c r="I46" s="20" t="str">
        <f>IF(COUNTIF(I11:I34,"KV")=0,"",COUNTIF(I11:I34,"KV"))</f>
        <v/>
      </c>
      <c r="J46" s="20"/>
      <c r="K46" s="20"/>
      <c r="L46" s="20"/>
      <c r="M46" s="20"/>
      <c r="N46" s="20"/>
      <c r="O46" s="20" t="str">
        <f>IF(COUNTIF(O11:O34,"KV")=0,"",COUNTIF(O11:O34,"KV"))</f>
        <v/>
      </c>
      <c r="P46" s="20"/>
      <c r="Q46" s="20"/>
      <c r="R46" s="20"/>
      <c r="S46" s="20"/>
      <c r="T46" s="20"/>
      <c r="U46" s="20" t="str">
        <f>IF(COUNTIF(U11:U34,"KV")=0,"",COUNTIF(U11:U34,"KV"))</f>
        <v/>
      </c>
      <c r="V46" s="20"/>
      <c r="W46" s="20"/>
      <c r="X46" s="20"/>
      <c r="Y46" s="20"/>
      <c r="Z46" s="20"/>
      <c r="AA46" s="20" t="str">
        <f>IF(COUNTIF(AA11:AA34,"KV")=0,"",COUNTIF(AA11:AA34,"KV"))</f>
        <v/>
      </c>
      <c r="AB46" s="20"/>
      <c r="AC46" s="20"/>
      <c r="AD46" s="20"/>
      <c r="AE46" s="20"/>
      <c r="AF46" s="20"/>
      <c r="AG46" s="20" t="str">
        <f>IF(COUNTIF(AG11:AG34,"KV")=0,"",COUNTIF(AG11:AG34,"KV"))</f>
        <v/>
      </c>
      <c r="AH46" s="20"/>
      <c r="AI46" s="20"/>
      <c r="AJ46" s="20"/>
      <c r="AK46" s="20"/>
      <c r="AL46" s="20"/>
      <c r="AM46" s="20" t="str">
        <f>IF(COUNTIF(AM11:AM34,"KV")=0,"",COUNTIF(AM11:AM34,"KV"))</f>
        <v/>
      </c>
      <c r="AN46" s="20"/>
      <c r="AO46" s="20"/>
      <c r="AP46" s="20"/>
      <c r="AQ46" s="20"/>
      <c r="AR46" s="20"/>
      <c r="AS46" s="20" t="str">
        <f>IF(COUNTIF(AS11:AS34,"KV")=0,"",COUNTIF(AS11:AS34,"KV"))</f>
        <v/>
      </c>
      <c r="AT46" s="20"/>
      <c r="AU46" s="20"/>
      <c r="AV46" s="20"/>
      <c r="AW46" s="20"/>
      <c r="AX46" s="20"/>
      <c r="AY46" s="20" t="str">
        <f>IF(COUNTIF(AY11:AY34,"KV")=0,"",COUNTIF(AY11:AY34,"KV"))</f>
        <v/>
      </c>
      <c r="AZ46" s="20"/>
      <c r="BA46" s="20"/>
      <c r="BB46" s="20"/>
      <c r="BC46" s="20"/>
      <c r="BD46" s="20"/>
      <c r="BE46" s="128" t="str">
        <f t="shared" si="59"/>
        <v/>
      </c>
      <c r="BF46" s="58"/>
      <c r="BG46" s="58"/>
    </row>
    <row r="47" spans="1:59" ht="15.75" customHeight="1" x14ac:dyDescent="0.3">
      <c r="A47" s="22"/>
      <c r="B47" s="19"/>
      <c r="C47" s="61" t="s">
        <v>229</v>
      </c>
      <c r="D47" s="20"/>
      <c r="E47" s="20"/>
      <c r="F47" s="20"/>
      <c r="G47" s="20"/>
      <c r="H47" s="20"/>
      <c r="I47" s="20" t="str">
        <f>IF(COUNTIF(I11:I34,"SZG")=0,"",COUNTIF(I11:I34,"SZG"))</f>
        <v/>
      </c>
      <c r="J47" s="20"/>
      <c r="K47" s="20"/>
      <c r="L47" s="20"/>
      <c r="M47" s="20"/>
      <c r="N47" s="20"/>
      <c r="O47" s="20" t="str">
        <f>IF(COUNTIF(O11:O34,"SZG")=0,"",COUNTIF(O11:O34,"SZG"))</f>
        <v/>
      </c>
      <c r="P47" s="20"/>
      <c r="Q47" s="20"/>
      <c r="R47" s="20"/>
      <c r="S47" s="20"/>
      <c r="T47" s="20"/>
      <c r="U47" s="20" t="str">
        <f>IF(COUNTIF(U11:U34,"SZG")=0,"",COUNTIF(U11:U34,"SZG"))</f>
        <v/>
      </c>
      <c r="V47" s="20"/>
      <c r="W47" s="20"/>
      <c r="X47" s="20"/>
      <c r="Y47" s="20"/>
      <c r="Z47" s="20"/>
      <c r="AA47" s="20" t="str">
        <f>IF(COUNTIF(AA11:AA34,"SZG")=0,"",COUNTIF(AA11:AA34,"SZG"))</f>
        <v/>
      </c>
      <c r="AB47" s="20"/>
      <c r="AC47" s="20"/>
      <c r="AD47" s="20"/>
      <c r="AE47" s="20"/>
      <c r="AF47" s="20"/>
      <c r="AG47" s="20" t="str">
        <f>IF(COUNTIF(AG11:AG34,"SZG")=0,"",COUNTIF(AG11:AG34,"SZG"))</f>
        <v/>
      </c>
      <c r="AH47" s="20"/>
      <c r="AI47" s="20"/>
      <c r="AJ47" s="20"/>
      <c r="AK47" s="20"/>
      <c r="AL47" s="20"/>
      <c r="AM47" s="20" t="str">
        <f>IF(COUNTIF(AM11:AM34,"SZG")=0,"",COUNTIF(AM11:AM34,"SZG"))</f>
        <v/>
      </c>
      <c r="AN47" s="20"/>
      <c r="AO47" s="20"/>
      <c r="AP47" s="20"/>
      <c r="AQ47" s="20"/>
      <c r="AR47" s="20"/>
      <c r="AS47" s="20" t="str">
        <f>IF(COUNTIF(AS11:AS34,"SZG")=0,"",COUNTIF(AS11:AS34,"SZG"))</f>
        <v/>
      </c>
      <c r="AT47" s="20"/>
      <c r="AU47" s="20"/>
      <c r="AV47" s="20"/>
      <c r="AW47" s="20"/>
      <c r="AX47" s="20"/>
      <c r="AY47" s="20" t="str">
        <f>IF(COUNTIF(AY11:AY34,"SZG")=0,"",COUNTIF(AY11:AY34,"SZG"))</f>
        <v/>
      </c>
      <c r="AZ47" s="20"/>
      <c r="BA47" s="20"/>
      <c r="BB47" s="20"/>
      <c r="BC47" s="20"/>
      <c r="BD47" s="20"/>
      <c r="BE47" s="128" t="str">
        <f t="shared" si="59"/>
        <v/>
      </c>
      <c r="BF47" s="58"/>
      <c r="BG47" s="58"/>
    </row>
    <row r="48" spans="1:59" ht="15.75" customHeight="1" x14ac:dyDescent="0.3">
      <c r="A48" s="22"/>
      <c r="B48" s="19"/>
      <c r="C48" s="61" t="s">
        <v>230</v>
      </c>
      <c r="D48" s="20"/>
      <c r="E48" s="20"/>
      <c r="F48" s="20"/>
      <c r="G48" s="20"/>
      <c r="H48" s="20"/>
      <c r="I48" s="20" t="str">
        <f>IF(COUNTIF(I11:I34,"ZV")=0,"",COUNTIF(I11:I34,"ZV"))</f>
        <v/>
      </c>
      <c r="J48" s="20"/>
      <c r="K48" s="20"/>
      <c r="L48" s="20"/>
      <c r="M48" s="20"/>
      <c r="N48" s="20"/>
      <c r="O48" s="20" t="str">
        <f>IF(COUNTIF(O11:O34,"ZV")=0,"",COUNTIF(O11:O34,"ZV"))</f>
        <v/>
      </c>
      <c r="P48" s="20"/>
      <c r="Q48" s="20"/>
      <c r="R48" s="20"/>
      <c r="S48" s="20"/>
      <c r="T48" s="20"/>
      <c r="U48" s="20" t="str">
        <f>IF(COUNTIF(U11:U34,"ZV")=0,"",COUNTIF(U11:U34,"ZV"))</f>
        <v/>
      </c>
      <c r="V48" s="20"/>
      <c r="W48" s="20"/>
      <c r="X48" s="20"/>
      <c r="Y48" s="20"/>
      <c r="Z48" s="20"/>
      <c r="AA48" s="20" t="str">
        <f>IF(COUNTIF(AA11:AA34,"ZV")=0,"",COUNTIF(AA11:AA34,"ZV"))</f>
        <v/>
      </c>
      <c r="AB48" s="20"/>
      <c r="AC48" s="20"/>
      <c r="AD48" s="20"/>
      <c r="AE48" s="20"/>
      <c r="AF48" s="20"/>
      <c r="AG48" s="20" t="str">
        <f>IF(COUNTIF(AG11:AG34,"ZV")=0,"",COUNTIF(AG11:AG34,"ZV"))</f>
        <v/>
      </c>
      <c r="AH48" s="20"/>
      <c r="AI48" s="20"/>
      <c r="AJ48" s="20"/>
      <c r="AK48" s="20"/>
      <c r="AL48" s="20"/>
      <c r="AM48" s="20" t="str">
        <f>IF(COUNTIF(AM11:AM34,"ZV")=0,"",COUNTIF(AM11:AM34,"ZV"))</f>
        <v/>
      </c>
      <c r="AN48" s="20"/>
      <c r="AO48" s="20"/>
      <c r="AP48" s="20"/>
      <c r="AQ48" s="20"/>
      <c r="AR48" s="20"/>
      <c r="AS48" s="20" t="str">
        <f>IF(COUNTIF(AS11:AS34,"ZV")=0,"",COUNTIF(AS11:AS34,"ZV"))</f>
        <v/>
      </c>
      <c r="AT48" s="20"/>
      <c r="AU48" s="20"/>
      <c r="AV48" s="20"/>
      <c r="AW48" s="20"/>
      <c r="AX48" s="20"/>
      <c r="AY48" s="20" t="str">
        <f>IF(COUNTIF(AY11:AY34,"ZV")=0,"",COUNTIF(AY11:AY34,"ZV"))</f>
        <v/>
      </c>
      <c r="AZ48" s="20"/>
      <c r="BA48" s="20"/>
      <c r="BB48" s="20"/>
      <c r="BC48" s="20"/>
      <c r="BD48" s="20"/>
      <c r="BE48" s="128" t="str">
        <f t="shared" si="59"/>
        <v/>
      </c>
      <c r="BF48" s="58"/>
      <c r="BG48" s="58"/>
    </row>
    <row r="49" spans="1:59" ht="15.75" customHeight="1" thickBot="1" x14ac:dyDescent="0.35">
      <c r="A49" s="22"/>
      <c r="B49" s="19"/>
      <c r="C49" s="62" t="s">
        <v>231</v>
      </c>
      <c r="D49" s="20"/>
      <c r="E49" s="20"/>
      <c r="F49" s="20"/>
      <c r="G49" s="20"/>
      <c r="H49" s="20"/>
      <c r="I49" s="20" t="str">
        <f>IF(SUM(I36:I48)=0,"",SUM(I36:I48))</f>
        <v/>
      </c>
      <c r="J49" s="20"/>
      <c r="K49" s="20"/>
      <c r="L49" s="20"/>
      <c r="M49" s="20"/>
      <c r="N49" s="20"/>
      <c r="O49" s="20" t="str">
        <f>IF(SUM(O36:O48)=0,"",SUM(O36:O48))</f>
        <v/>
      </c>
      <c r="P49" s="20"/>
      <c r="Q49" s="20"/>
      <c r="R49" s="20"/>
      <c r="S49" s="20"/>
      <c r="T49" s="20"/>
      <c r="U49" s="20">
        <f>IF(SUM(U36:U48)=0,"",SUM(U36:U48))</f>
        <v>1</v>
      </c>
      <c r="V49" s="20"/>
      <c r="W49" s="20"/>
      <c r="X49" s="20"/>
      <c r="Y49" s="20"/>
      <c r="Z49" s="20"/>
      <c r="AA49" s="20">
        <f>IF(SUM(AA36:AA48)=0,"",SUM(AA36:AA48))</f>
        <v>2</v>
      </c>
      <c r="AB49" s="20"/>
      <c r="AC49" s="20"/>
      <c r="AD49" s="20"/>
      <c r="AE49" s="20"/>
      <c r="AF49" s="20"/>
      <c r="AG49" s="20">
        <f>IF(SUM(AG36:AG48)=0,"",SUM(AG36:AG48))</f>
        <v>4</v>
      </c>
      <c r="AH49" s="20"/>
      <c r="AI49" s="20"/>
      <c r="AJ49" s="20"/>
      <c r="AK49" s="20"/>
      <c r="AL49" s="20"/>
      <c r="AM49" s="20">
        <f>IF(SUM(AM36:AM48)=0,"",SUM(AM36:AM48))</f>
        <v>5</v>
      </c>
      <c r="AN49" s="20"/>
      <c r="AO49" s="20"/>
      <c r="AP49" s="20"/>
      <c r="AQ49" s="20"/>
      <c r="AR49" s="20"/>
      <c r="AS49" s="20">
        <f>IF(SUM(AS36:AS48)=0,"",SUM(AS36:AS48))</f>
        <v>4</v>
      </c>
      <c r="AT49" s="20"/>
      <c r="AU49" s="20"/>
      <c r="AV49" s="20"/>
      <c r="AW49" s="20"/>
      <c r="AX49" s="20"/>
      <c r="AY49" s="20" t="str">
        <f>IF(SUM(AY36:AY48)=0,"",SUM(AY36:AY48))</f>
        <v/>
      </c>
      <c r="AZ49" s="20"/>
      <c r="BA49" s="20"/>
      <c r="BB49" s="20"/>
      <c r="BC49" s="20"/>
      <c r="BD49" s="20"/>
      <c r="BE49" s="128">
        <f t="shared" si="59"/>
        <v>16</v>
      </c>
      <c r="BF49" s="58"/>
      <c r="BG49" s="58"/>
    </row>
    <row r="50" spans="1:59" ht="15.75" customHeight="1" thickTop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59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59" ht="15.75" customHeight="1" x14ac:dyDescent="0.3">
      <c r="A54" s="2"/>
      <c r="B54" s="3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ht="15.75" customHeight="1" x14ac:dyDescent="0.3">
      <c r="A55" s="2"/>
      <c r="B55" s="3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59" ht="15.75" customHeight="1" x14ac:dyDescent="0.3">
      <c r="A56" s="2"/>
      <c r="B56" s="3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ht="15.75" customHeight="1" x14ac:dyDescent="0.3">
      <c r="A57" s="2"/>
      <c r="B57" s="3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ht="15.75" customHeight="1" x14ac:dyDescent="0.3">
      <c r="A58" s="2"/>
      <c r="B58" s="3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59" ht="15.75" customHeight="1" x14ac:dyDescent="0.3">
      <c r="A59" s="2"/>
      <c r="B59" s="3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 ht="15.75" customHeight="1" x14ac:dyDescent="0.3">
      <c r="A60" s="2"/>
      <c r="B60" s="3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ht="15.75" customHeight="1" x14ac:dyDescent="0.3">
      <c r="A61" s="2"/>
      <c r="B61" s="3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ht="15.75" customHeight="1" x14ac:dyDescent="0.3">
      <c r="A62" s="2"/>
      <c r="B62" s="3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ht="15.75" customHeight="1" x14ac:dyDescent="0.3">
      <c r="A63" s="2"/>
      <c r="B63" s="3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59" ht="15.75" customHeight="1" x14ac:dyDescent="0.3">
      <c r="A64" s="2"/>
      <c r="B64" s="3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1:59" ht="15.75" customHeight="1" x14ac:dyDescent="0.3">
      <c r="A65" s="2"/>
      <c r="B65" s="3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ht="15.75" customHeight="1" x14ac:dyDescent="0.3">
      <c r="A66" s="2"/>
      <c r="B66" s="3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ht="15.75" customHeight="1" x14ac:dyDescent="0.3">
      <c r="A67" s="2"/>
      <c r="B67" s="3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 ht="15.75" customHeight="1" x14ac:dyDescent="0.3">
      <c r="A68" s="2"/>
      <c r="B68" s="3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ht="15.75" customHeight="1" x14ac:dyDescent="0.3">
      <c r="A69" s="2"/>
      <c r="B69" s="3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59" ht="15.75" customHeight="1" x14ac:dyDescent="0.3">
      <c r="A70" s="2"/>
      <c r="B70" s="3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59" ht="15.75" customHeight="1" x14ac:dyDescent="0.3">
      <c r="A71" s="2"/>
      <c r="B71" s="3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5.75" customHeight="1" x14ac:dyDescent="0.3">
      <c r="A72" s="2"/>
      <c r="B72" s="3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ht="15.75" customHeight="1" x14ac:dyDescent="0.3">
      <c r="A73" s="2"/>
      <c r="B73" s="3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ht="15.75" customHeight="1" x14ac:dyDescent="0.3">
      <c r="A74" s="2"/>
      <c r="B74" s="3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ht="15.75" customHeight="1" x14ac:dyDescent="0.3">
      <c r="A75" s="2"/>
      <c r="B75" s="3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ht="15.75" customHeight="1" x14ac:dyDescent="0.3">
      <c r="A76" s="2"/>
      <c r="B76" s="3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ht="15.75" customHeight="1" x14ac:dyDescent="0.3">
      <c r="A77" s="2"/>
      <c r="B77" s="3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ht="15.75" customHeight="1" x14ac:dyDescent="0.3">
      <c r="A78" s="2"/>
      <c r="B78" s="3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ht="15.75" customHeight="1" x14ac:dyDescent="0.3">
      <c r="A79" s="2"/>
      <c r="B79" s="3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ht="15.75" customHeight="1" x14ac:dyDescent="0.3">
      <c r="A80" s="2"/>
      <c r="B80" s="3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 ht="15.75" customHeight="1" x14ac:dyDescent="0.3">
      <c r="A81" s="2"/>
      <c r="B81" s="3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ht="15.75" customHeight="1" x14ac:dyDescent="0.3">
      <c r="A82" s="2"/>
      <c r="B82" s="3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ht="15.75" customHeight="1" x14ac:dyDescent="0.3">
      <c r="A83" s="2"/>
      <c r="B83" s="3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ht="15.75" customHeight="1" x14ac:dyDescent="0.3">
      <c r="A84" s="2"/>
      <c r="B84" s="3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1:59" ht="15.75" customHeight="1" x14ac:dyDescent="0.3">
      <c r="A85" s="2"/>
      <c r="B85" s="3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59" ht="15.75" customHeight="1" x14ac:dyDescent="0.3">
      <c r="A86" s="2"/>
      <c r="B86" s="3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1:59" ht="15.75" customHeight="1" x14ac:dyDescent="0.3">
      <c r="A87" s="2"/>
      <c r="B87" s="3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1:59" ht="15.75" customHeight="1" x14ac:dyDescent="0.3">
      <c r="A88" s="2"/>
      <c r="B88" s="3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  <row r="89" spans="1:59" ht="15.75" customHeight="1" x14ac:dyDescent="0.3">
      <c r="A89" s="2"/>
      <c r="B89" s="3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</row>
    <row r="90" spans="1:59" ht="15.75" customHeight="1" x14ac:dyDescent="0.3">
      <c r="A90" s="2"/>
      <c r="B90" s="3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</row>
    <row r="91" spans="1:59" ht="15.75" customHeight="1" x14ac:dyDescent="0.3">
      <c r="A91" s="2"/>
      <c r="B91" s="3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</row>
    <row r="92" spans="1:59" ht="15.75" customHeight="1" x14ac:dyDescent="0.3">
      <c r="A92" s="2"/>
      <c r="B92" s="3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</row>
    <row r="93" spans="1:59" ht="15.75" customHeight="1" x14ac:dyDescent="0.3">
      <c r="A93" s="2"/>
      <c r="B93" s="3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1:59" ht="15.75" customHeight="1" x14ac:dyDescent="0.3">
      <c r="A94" s="2"/>
      <c r="B94" s="3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</row>
    <row r="95" spans="1:59" ht="15.75" customHeight="1" x14ac:dyDescent="0.3">
      <c r="A95" s="2"/>
      <c r="B95" s="3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1:59" ht="15.75" customHeight="1" x14ac:dyDescent="0.3">
      <c r="A96" s="2"/>
      <c r="B96" s="3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1:59" ht="15.75" customHeight="1" x14ac:dyDescent="0.3">
      <c r="A97" s="2"/>
      <c r="B97" s="3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</row>
    <row r="98" spans="1:59" ht="15.75" customHeight="1" x14ac:dyDescent="0.3">
      <c r="A98" s="2"/>
      <c r="B98" s="3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1:59" ht="15.75" customHeight="1" x14ac:dyDescent="0.3">
      <c r="A99" s="2"/>
      <c r="B99" s="3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</row>
    <row r="100" spans="1:59" ht="15.75" customHeight="1" x14ac:dyDescent="0.3">
      <c r="A100" s="2"/>
      <c r="B100" s="3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</row>
    <row r="101" spans="1:59" ht="15.75" customHeight="1" x14ac:dyDescent="0.3">
      <c r="A101" s="2"/>
      <c r="B101" s="3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1:59" ht="15.75" customHeight="1" x14ac:dyDescent="0.3">
      <c r="A102" s="2"/>
      <c r="B102" s="3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1:59" ht="15.75" customHeight="1" x14ac:dyDescent="0.3">
      <c r="A103" s="2"/>
      <c r="B103" s="3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1:59" ht="15.75" customHeight="1" x14ac:dyDescent="0.3">
      <c r="A104" s="2"/>
      <c r="B104" s="3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1:59" ht="15.75" customHeight="1" x14ac:dyDescent="0.3">
      <c r="A105" s="2"/>
      <c r="B105" s="3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1:59" ht="15.75" customHeight="1" x14ac:dyDescent="0.3">
      <c r="A106" s="2"/>
      <c r="B106" s="3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1:59" ht="15.75" customHeight="1" x14ac:dyDescent="0.3">
      <c r="A107" s="2"/>
      <c r="B107" s="3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1:59" ht="15.75" customHeight="1" x14ac:dyDescent="0.3">
      <c r="A108" s="2"/>
      <c r="B108" s="3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</row>
    <row r="109" spans="1:59" ht="15.75" customHeight="1" x14ac:dyDescent="0.3">
      <c r="A109" s="2"/>
      <c r="B109" s="3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</row>
    <row r="110" spans="1:59" ht="15.75" customHeight="1" x14ac:dyDescent="0.3">
      <c r="A110" s="2"/>
      <c r="B110" s="3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  <row r="111" spans="1:59" ht="15.75" customHeight="1" x14ac:dyDescent="0.3">
      <c r="A111" s="2"/>
      <c r="B111" s="3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</row>
    <row r="112" spans="1:59" ht="15.75" customHeight="1" x14ac:dyDescent="0.3">
      <c r="A112" s="2"/>
      <c r="B112" s="3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</row>
    <row r="113" spans="1:59" ht="15.75" customHeight="1" x14ac:dyDescent="0.3">
      <c r="A113" s="2"/>
      <c r="B113" s="3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1:59" ht="15.75" customHeight="1" x14ac:dyDescent="0.3">
      <c r="A114" s="2"/>
      <c r="B114" s="3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</row>
    <row r="115" spans="1:59" ht="15.75" customHeight="1" x14ac:dyDescent="0.3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1:59" ht="15.75" customHeight="1" x14ac:dyDescent="0.3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</row>
    <row r="117" spans="1:59" ht="15.75" customHeight="1" x14ac:dyDescent="0.3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</row>
    <row r="118" spans="1:59" ht="15.75" customHeight="1" x14ac:dyDescent="0.3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</row>
    <row r="119" spans="1:59" ht="15.75" customHeight="1" x14ac:dyDescent="0.3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</row>
    <row r="120" spans="1:59" ht="15.75" customHeight="1" x14ac:dyDescent="0.3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</row>
    <row r="121" spans="1:59" ht="15.75" customHeight="1" x14ac:dyDescent="0.3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</row>
    <row r="122" spans="1:59" ht="15.75" customHeight="1" x14ac:dyDescent="0.3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1:59" ht="15.75" customHeight="1" x14ac:dyDescent="0.3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</row>
    <row r="124" spans="1:59" ht="15.75" customHeight="1" x14ac:dyDescent="0.3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</row>
    <row r="125" spans="1:59" ht="15.75" customHeight="1" x14ac:dyDescent="0.3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</row>
    <row r="126" spans="1:59" ht="15.75" customHeight="1" x14ac:dyDescent="0.3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1:59" ht="15.75" customHeight="1" x14ac:dyDescent="0.3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</row>
    <row r="128" spans="1:59" ht="15.75" customHeight="1" x14ac:dyDescent="0.3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</row>
    <row r="129" spans="1:59" ht="15.75" customHeight="1" x14ac:dyDescent="0.3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</row>
    <row r="130" spans="1:59" ht="15.75" customHeight="1" x14ac:dyDescent="0.3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</row>
    <row r="131" spans="1:59" ht="15.75" customHeight="1" x14ac:dyDescent="0.3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</row>
    <row r="132" spans="1:59" ht="15.75" customHeight="1" x14ac:dyDescent="0.3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</row>
    <row r="133" spans="1:59" ht="15.75" customHeight="1" x14ac:dyDescent="0.3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</row>
    <row r="134" spans="1:59" ht="15.75" customHeight="1" x14ac:dyDescent="0.3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</row>
    <row r="135" spans="1:59" ht="15.75" customHeight="1" x14ac:dyDescent="0.3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</row>
    <row r="136" spans="1:59" ht="15.75" customHeight="1" x14ac:dyDescent="0.3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</row>
    <row r="137" spans="1:59" ht="15.75" customHeight="1" x14ac:dyDescent="0.3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</row>
    <row r="138" spans="1:59" ht="15.75" customHeight="1" x14ac:dyDescent="0.3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</row>
    <row r="139" spans="1:59" ht="15.75" customHeight="1" x14ac:dyDescent="0.3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</row>
    <row r="140" spans="1:59" ht="15.75" customHeight="1" x14ac:dyDescent="0.3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1:59" ht="15.75" customHeight="1" x14ac:dyDescent="0.3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1:59" ht="15.75" customHeight="1" x14ac:dyDescent="0.3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</row>
    <row r="143" spans="1:59" ht="15.75" customHeight="1" x14ac:dyDescent="0.3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1:59" ht="15.75" customHeight="1" x14ac:dyDescent="0.3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1:59" ht="15.75" customHeight="1" x14ac:dyDescent="0.3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1:59" ht="15.75" customHeight="1" x14ac:dyDescent="0.3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</row>
    <row r="147" spans="1:59" ht="15.75" customHeight="1" x14ac:dyDescent="0.3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</row>
    <row r="148" spans="1:59" ht="15.75" customHeight="1" x14ac:dyDescent="0.3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1:59" ht="15.75" customHeight="1" x14ac:dyDescent="0.3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1:59" ht="15.75" customHeight="1" x14ac:dyDescent="0.3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1:59" ht="15.75" customHeight="1" x14ac:dyDescent="0.3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</row>
    <row r="152" spans="1:59" ht="15.75" customHeight="1" x14ac:dyDescent="0.3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1:59" ht="15.75" customHeight="1" x14ac:dyDescent="0.3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59" ht="15.75" customHeight="1" x14ac:dyDescent="0.3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</row>
    <row r="155" spans="1:59" ht="15.75" customHeight="1" x14ac:dyDescent="0.3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1:59" ht="15.75" customHeight="1" x14ac:dyDescent="0.3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1:59" ht="15.75" customHeight="1" x14ac:dyDescent="0.3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1:59" ht="15.75" customHeight="1" x14ac:dyDescent="0.3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1:59" ht="15.75" customHeight="1" x14ac:dyDescent="0.3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1:59" ht="15.75" customHeight="1" x14ac:dyDescent="0.3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1:59" ht="15.75" customHeight="1" x14ac:dyDescent="0.3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</row>
    <row r="162" spans="1:59" ht="15.75" customHeight="1" x14ac:dyDescent="0.3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1:59" ht="15.75" customHeight="1" x14ac:dyDescent="0.3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1:59" ht="15.75" customHeight="1" x14ac:dyDescent="0.3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1:59" ht="15.75" customHeight="1" x14ac:dyDescent="0.3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 ht="15.75" customHeight="1" x14ac:dyDescent="0.3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1:59" ht="15.75" customHeight="1" x14ac:dyDescent="0.3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1:59" ht="15.75" customHeight="1" x14ac:dyDescent="0.3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1:59" ht="15.75" customHeight="1" x14ac:dyDescent="0.3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1:59" ht="15.75" customHeight="1" x14ac:dyDescent="0.3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</row>
    <row r="171" spans="1:59" ht="15.75" customHeight="1" x14ac:dyDescent="0.3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1:59" ht="15.75" customHeight="1" x14ac:dyDescent="0.3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</row>
    <row r="173" spans="1:59" ht="15.75" customHeight="1" x14ac:dyDescent="0.3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1:59" ht="15.75" customHeight="1" x14ac:dyDescent="0.3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1:59" ht="15.75" customHeight="1" x14ac:dyDescent="0.3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1:59" ht="15.75" customHeight="1" x14ac:dyDescent="0.3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1:59" ht="15.75" customHeight="1" x14ac:dyDescent="0.3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1:59" ht="15.75" customHeight="1" x14ac:dyDescent="0.3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1:59" ht="15.75" customHeight="1" x14ac:dyDescent="0.3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1:59" ht="15.75" customHeight="1" x14ac:dyDescent="0.3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1:59" ht="15.75" customHeight="1" x14ac:dyDescent="0.3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</row>
    <row r="182" spans="1:59" ht="15.75" customHeight="1" x14ac:dyDescent="0.3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1:59" ht="15.75" customHeight="1" x14ac:dyDescent="0.3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1:59" ht="15.75" customHeight="1" x14ac:dyDescent="0.3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</row>
    <row r="185" spans="1:59" ht="15.75" customHeight="1" x14ac:dyDescent="0.3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1:59" ht="15.75" customHeight="1" x14ac:dyDescent="0.3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1:59" ht="15.75" customHeight="1" x14ac:dyDescent="0.3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</row>
    <row r="188" spans="1:59" ht="15.75" customHeight="1" x14ac:dyDescent="0.3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1:59" ht="15.75" customHeight="1" x14ac:dyDescent="0.3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1:59" ht="15.75" customHeight="1" x14ac:dyDescent="0.3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</row>
    <row r="191" spans="1:59" ht="15.75" customHeight="1" x14ac:dyDescent="0.3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</row>
    <row r="192" spans="1:59" ht="15.75" customHeight="1" x14ac:dyDescent="0.3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</row>
    <row r="193" spans="1:59" ht="15.75" customHeight="1" x14ac:dyDescent="0.3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</row>
    <row r="194" spans="1:59" ht="15.75" customHeight="1" x14ac:dyDescent="0.3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</row>
    <row r="195" spans="1:59" ht="15.75" customHeight="1" x14ac:dyDescent="0.3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</row>
    <row r="196" spans="1:59" ht="15.75" customHeight="1" x14ac:dyDescent="0.3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</row>
    <row r="197" spans="1:59" ht="15.75" customHeight="1" x14ac:dyDescent="0.3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</row>
    <row r="198" spans="1:59" ht="15.75" customHeight="1" x14ac:dyDescent="0.3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</row>
    <row r="199" spans="1:59" ht="15.75" customHeight="1" x14ac:dyDescent="0.3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</row>
    <row r="200" spans="1:59" ht="15.75" customHeight="1" x14ac:dyDescent="0.3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</row>
    <row r="201" spans="1:59" ht="15.75" customHeight="1" x14ac:dyDescent="0.3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1:59" ht="15.75" customHeight="1" x14ac:dyDescent="0.3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1:59" ht="15.75" customHeight="1" x14ac:dyDescent="0.3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1:59" ht="15.75" customHeight="1" x14ac:dyDescent="0.3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1:59" ht="15.75" customHeight="1" x14ac:dyDescent="0.3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1:59" ht="15.75" customHeight="1" x14ac:dyDescent="0.3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1:59" ht="15.75" customHeight="1" x14ac:dyDescent="0.3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1:59" ht="15.75" customHeight="1" x14ac:dyDescent="0.3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1:59" ht="15.75" customHeight="1" x14ac:dyDescent="0.3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1:59" ht="15.75" customHeight="1" x14ac:dyDescent="0.3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1:59" ht="15.75" customHeight="1" x14ac:dyDescent="0.3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1:59" ht="15.75" customHeight="1" x14ac:dyDescent="0.3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1:59" ht="15.75" customHeight="1" x14ac:dyDescent="0.3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1:59" ht="15.75" customHeight="1" x14ac:dyDescent="0.3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1:59" ht="15.75" customHeight="1" x14ac:dyDescent="0.3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1:59" ht="15.75" customHeight="1" x14ac:dyDescent="0.3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1:59" ht="15.75" customHeight="1" x14ac:dyDescent="0.3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1:59" ht="15.75" customHeight="1" x14ac:dyDescent="0.3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1:59" ht="15.75" customHeight="1" x14ac:dyDescent="0.3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1:59" ht="15.75" customHeight="1" x14ac:dyDescent="0.3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</row>
    <row r="221" spans="1:59" ht="15.75" customHeight="1" x14ac:dyDescent="0.3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</row>
    <row r="222" spans="1:59" ht="15.75" customHeight="1" x14ac:dyDescent="0.3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</row>
    <row r="223" spans="1:59" ht="15.75" customHeight="1" x14ac:dyDescent="0.3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</row>
    <row r="224" spans="1:59" ht="15.75" customHeight="1" x14ac:dyDescent="0.3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</row>
    <row r="225" spans="1:59" ht="15.75" customHeight="1" x14ac:dyDescent="0.3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</row>
    <row r="226" spans="1:59" ht="15.75" customHeight="1" x14ac:dyDescent="0.3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</row>
    <row r="227" spans="1:59" ht="15.75" customHeight="1" x14ac:dyDescent="0.3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</row>
    <row r="228" spans="1:59" ht="15.75" customHeight="1" x14ac:dyDescent="0.3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</row>
    <row r="229" spans="1:59" ht="15.75" customHeight="1" x14ac:dyDescent="0.3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</row>
    <row r="230" spans="1:59" ht="15.75" customHeight="1" x14ac:dyDescent="0.3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</row>
    <row r="231" spans="1:59" ht="15.75" customHeight="1" x14ac:dyDescent="0.3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</row>
    <row r="232" spans="1:59" ht="15.75" customHeight="1" x14ac:dyDescent="0.3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</row>
    <row r="233" spans="1:59" ht="15.75" customHeight="1" x14ac:dyDescent="0.3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</row>
    <row r="234" spans="1:59" ht="15.75" customHeight="1" x14ac:dyDescent="0.3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</row>
    <row r="235" spans="1:59" ht="15.75" customHeight="1" x14ac:dyDescent="0.3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</row>
    <row r="236" spans="1:59" ht="15.75" customHeight="1" x14ac:dyDescent="0.3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</row>
    <row r="237" spans="1:59" ht="15.75" customHeight="1" x14ac:dyDescent="0.3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</row>
    <row r="238" spans="1:59" ht="15.75" customHeight="1" x14ac:dyDescent="0.3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</row>
    <row r="239" spans="1:59" ht="15.75" customHeight="1" x14ac:dyDescent="0.3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</row>
    <row r="240" spans="1:59" ht="15.75" customHeight="1" x14ac:dyDescent="0.3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</row>
    <row r="241" spans="1:59" ht="15.75" customHeight="1" x14ac:dyDescent="0.3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</row>
    <row r="242" spans="1:59" ht="15.75" customHeight="1" x14ac:dyDescent="0.3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</row>
    <row r="243" spans="1:59" ht="15.75" customHeight="1" x14ac:dyDescent="0.3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</row>
    <row r="244" spans="1:59" ht="15.75" customHeight="1" x14ac:dyDescent="0.3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</row>
    <row r="245" spans="1:59" ht="15.75" customHeight="1" x14ac:dyDescent="0.3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</row>
    <row r="246" spans="1:59" ht="15.75" customHeight="1" x14ac:dyDescent="0.3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</row>
    <row r="247" spans="1:59" ht="15.75" customHeight="1" x14ac:dyDescent="0.3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</row>
    <row r="248" spans="1:59" ht="15.75" customHeight="1" x14ac:dyDescent="0.3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</row>
    <row r="249" spans="1:59" ht="15.75" customHeight="1" x14ac:dyDescent="0.3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</row>
    <row r="250" spans="1:59" ht="15.75" customHeight="1" x14ac:dyDescent="0.3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</row>
    <row r="251" spans="1:59" ht="15.75" customHeight="1" x14ac:dyDescent="0.3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</row>
    <row r="252" spans="1:59" ht="15.75" customHeight="1" x14ac:dyDescent="0.3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</row>
    <row r="253" spans="1:59" ht="15.75" customHeight="1" x14ac:dyDescent="0.3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</row>
    <row r="254" spans="1:59" ht="15.75" customHeight="1" x14ac:dyDescent="0.3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</row>
    <row r="255" spans="1:59" ht="15.75" customHeight="1" x14ac:dyDescent="0.3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</row>
    <row r="256" spans="1:59" ht="15.75" customHeight="1" x14ac:dyDescent="0.3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</row>
    <row r="257" spans="1:59" ht="15.75" customHeight="1" x14ac:dyDescent="0.3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</row>
    <row r="258" spans="1:59" ht="15.75" customHeight="1" x14ac:dyDescent="0.3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</row>
    <row r="259" spans="1:59" ht="15.75" customHeight="1" x14ac:dyDescent="0.3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</row>
    <row r="260" spans="1:59" ht="15.75" customHeight="1" x14ac:dyDescent="0.3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</row>
    <row r="261" spans="1:59" ht="15.75" customHeight="1" x14ac:dyDescent="0.3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</row>
    <row r="262" spans="1:59" ht="15.75" customHeight="1" x14ac:dyDescent="0.3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</row>
    <row r="263" spans="1:59" ht="15.75" customHeight="1" x14ac:dyDescent="0.3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</row>
    <row r="264" spans="1:59" ht="15.75" customHeight="1" x14ac:dyDescent="0.3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</row>
    <row r="265" spans="1:59" ht="15.75" customHeight="1" x14ac:dyDescent="0.3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</row>
    <row r="266" spans="1:59" ht="15.75" customHeight="1" x14ac:dyDescent="0.3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</row>
    <row r="267" spans="1:59" ht="15.75" customHeight="1" x14ac:dyDescent="0.3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</row>
    <row r="268" spans="1:59" ht="15.75" customHeight="1" x14ac:dyDescent="0.3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</row>
    <row r="269" spans="1:59" ht="15.75" customHeight="1" x14ac:dyDescent="0.3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</row>
    <row r="270" spans="1:59" ht="15.75" customHeight="1" x14ac:dyDescent="0.3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</row>
    <row r="271" spans="1:59" ht="15.75" customHeight="1" x14ac:dyDescent="0.3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</row>
    <row r="272" spans="1:59" ht="15.75" customHeight="1" x14ac:dyDescent="0.3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</row>
    <row r="273" spans="1:59" ht="15.75" customHeight="1" x14ac:dyDescent="0.3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</row>
    <row r="274" spans="1:59" ht="15.75" customHeight="1" x14ac:dyDescent="0.3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</row>
    <row r="275" spans="1:59" ht="15.75" customHeight="1" x14ac:dyDescent="0.3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</row>
    <row r="276" spans="1:59" ht="15.75" customHeight="1" x14ac:dyDescent="0.3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</row>
    <row r="277" spans="1:59" ht="15.75" customHeight="1" x14ac:dyDescent="0.3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</row>
    <row r="278" spans="1:59" ht="15.75" customHeight="1" x14ac:dyDescent="0.3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</row>
    <row r="279" spans="1:59" ht="15.75" customHeight="1" x14ac:dyDescent="0.3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</row>
    <row r="280" spans="1:59" ht="15.75" customHeight="1" x14ac:dyDescent="0.3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</row>
    <row r="281" spans="1:59" ht="15.75" customHeight="1" x14ac:dyDescent="0.3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</row>
    <row r="282" spans="1:59" ht="15.75" customHeight="1" x14ac:dyDescent="0.3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</row>
    <row r="283" spans="1:59" ht="15.75" customHeight="1" x14ac:dyDescent="0.3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</row>
    <row r="284" spans="1:59" ht="15.75" customHeight="1" x14ac:dyDescent="0.3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</row>
    <row r="285" spans="1:59" ht="15.75" customHeight="1" x14ac:dyDescent="0.3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</row>
    <row r="286" spans="1:59" ht="15.75" customHeight="1" x14ac:dyDescent="0.3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</row>
    <row r="287" spans="1:59" ht="15.75" customHeight="1" x14ac:dyDescent="0.3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</row>
    <row r="288" spans="1:59" ht="15.75" customHeight="1" x14ac:dyDescent="0.3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</row>
    <row r="289" spans="1:59" ht="15.75" customHeight="1" x14ac:dyDescent="0.3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</row>
    <row r="290" spans="1:59" ht="15.75" customHeight="1" x14ac:dyDescent="0.3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</row>
    <row r="291" spans="1:59" ht="15.75" customHeight="1" x14ac:dyDescent="0.3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</row>
    <row r="292" spans="1:59" ht="15.75" customHeight="1" x14ac:dyDescent="0.3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</row>
    <row r="293" spans="1:59" ht="15.75" customHeight="1" x14ac:dyDescent="0.3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</row>
    <row r="294" spans="1:59" ht="15.75" customHeight="1" x14ac:dyDescent="0.3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</row>
    <row r="295" spans="1:59" ht="15.75" customHeight="1" x14ac:dyDescent="0.3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</row>
    <row r="296" spans="1:59" ht="15.75" customHeight="1" x14ac:dyDescent="0.3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</row>
    <row r="297" spans="1:59" ht="15.75" customHeight="1" x14ac:dyDescent="0.3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</row>
    <row r="298" spans="1:59" ht="15.75" customHeight="1" x14ac:dyDescent="0.3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</row>
    <row r="299" spans="1:59" ht="15.75" customHeight="1" x14ac:dyDescent="0.3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</row>
    <row r="300" spans="1:59" ht="15.75" customHeight="1" x14ac:dyDescent="0.3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</row>
    <row r="301" spans="1:59" ht="15.75" customHeight="1" x14ac:dyDescent="0.3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</row>
    <row r="302" spans="1:59" ht="15.75" customHeight="1" x14ac:dyDescent="0.3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</row>
    <row r="303" spans="1:59" ht="15.75" customHeight="1" x14ac:dyDescent="0.3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</row>
    <row r="304" spans="1:59" ht="15.75" customHeight="1" x14ac:dyDescent="0.3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</row>
    <row r="305" spans="1:59" ht="15.75" customHeight="1" x14ac:dyDescent="0.3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</row>
    <row r="306" spans="1:59" ht="15.75" customHeight="1" x14ac:dyDescent="0.3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</row>
    <row r="307" spans="1:59" ht="15.75" customHeight="1" x14ac:dyDescent="0.3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</row>
    <row r="308" spans="1:59" ht="15.75" customHeight="1" x14ac:dyDescent="0.3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</row>
    <row r="309" spans="1:59" ht="15.75" customHeight="1" x14ac:dyDescent="0.3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</row>
    <row r="310" spans="1:59" ht="15.75" customHeight="1" x14ac:dyDescent="0.3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</row>
    <row r="311" spans="1:59" ht="15.75" customHeight="1" x14ac:dyDescent="0.3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</row>
    <row r="312" spans="1:59" ht="15.75" customHeight="1" x14ac:dyDescent="0.3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</row>
    <row r="313" spans="1:59" ht="15.75" customHeight="1" x14ac:dyDescent="0.3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</row>
    <row r="314" spans="1:59" ht="15.75" customHeight="1" x14ac:dyDescent="0.3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</row>
    <row r="315" spans="1:59" ht="15.75" customHeight="1" x14ac:dyDescent="0.3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</row>
    <row r="316" spans="1:59" ht="15.75" customHeight="1" x14ac:dyDescent="0.3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</row>
    <row r="317" spans="1:59" ht="15.75" customHeight="1" x14ac:dyDescent="0.3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</row>
    <row r="318" spans="1:59" ht="15.75" customHeight="1" x14ac:dyDescent="0.3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</row>
    <row r="319" spans="1:59" ht="15.75" customHeight="1" x14ac:dyDescent="0.3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</row>
    <row r="320" spans="1:59" ht="15.75" customHeight="1" x14ac:dyDescent="0.3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</row>
    <row r="321" spans="1:59" ht="15.75" customHeight="1" x14ac:dyDescent="0.3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</row>
    <row r="322" spans="1:59" ht="15.75" customHeight="1" x14ac:dyDescent="0.3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</row>
    <row r="323" spans="1:59" ht="15.75" customHeight="1" x14ac:dyDescent="0.3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</row>
    <row r="324" spans="1:59" ht="15.75" customHeight="1" x14ac:dyDescent="0.3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</row>
    <row r="325" spans="1:59" ht="15.75" customHeight="1" x14ac:dyDescent="0.3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</row>
    <row r="326" spans="1:59" ht="15.75" customHeight="1" x14ac:dyDescent="0.3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</row>
    <row r="327" spans="1:59" ht="15.75" customHeight="1" x14ac:dyDescent="0.3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</row>
    <row r="328" spans="1:59" ht="15.75" customHeight="1" x14ac:dyDescent="0.3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</row>
    <row r="329" spans="1:59" ht="15.75" customHeight="1" x14ac:dyDescent="0.3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</row>
    <row r="330" spans="1:59" ht="15.75" customHeight="1" x14ac:dyDescent="0.3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</row>
    <row r="331" spans="1:59" ht="15.75" customHeight="1" x14ac:dyDescent="0.3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</row>
    <row r="332" spans="1:59" ht="15.75" customHeight="1" x14ac:dyDescent="0.3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</row>
    <row r="333" spans="1:59" ht="15.75" customHeight="1" x14ac:dyDescent="0.3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</row>
    <row r="334" spans="1:59" ht="15.75" customHeight="1" x14ac:dyDescent="0.3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</row>
    <row r="335" spans="1:59" ht="15.75" customHeight="1" x14ac:dyDescent="0.3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</row>
    <row r="336" spans="1:59" ht="15.75" customHeight="1" x14ac:dyDescent="0.3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</row>
    <row r="337" spans="1:59" ht="15.75" customHeight="1" x14ac:dyDescent="0.3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</row>
    <row r="338" spans="1:59" ht="15.75" customHeight="1" x14ac:dyDescent="0.3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</row>
    <row r="339" spans="1:59" ht="15.75" customHeight="1" x14ac:dyDescent="0.3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</row>
    <row r="340" spans="1:59" ht="15.75" customHeight="1" x14ac:dyDescent="0.3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</row>
    <row r="341" spans="1:59" ht="15.75" customHeight="1" x14ac:dyDescent="0.3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</row>
    <row r="342" spans="1:59" ht="15.75" customHeight="1" x14ac:dyDescent="0.3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</row>
    <row r="343" spans="1:59" ht="15.75" customHeight="1" x14ac:dyDescent="0.3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</row>
    <row r="344" spans="1:59" ht="15.75" customHeight="1" x14ac:dyDescent="0.3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</row>
    <row r="345" spans="1:59" ht="15.75" customHeight="1" x14ac:dyDescent="0.3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</row>
    <row r="346" spans="1:59" ht="15.75" customHeight="1" x14ac:dyDescent="0.3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</row>
    <row r="347" spans="1:59" ht="15.75" customHeight="1" x14ac:dyDescent="0.3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</row>
    <row r="348" spans="1:59" ht="15.75" customHeight="1" x14ac:dyDescent="0.3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</row>
    <row r="349" spans="1:59" ht="15.75" customHeight="1" x14ac:dyDescent="0.3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</row>
    <row r="350" spans="1:59" ht="15.75" customHeight="1" x14ac:dyDescent="0.3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</row>
    <row r="351" spans="1:59" ht="15.75" customHeight="1" x14ac:dyDescent="0.3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</row>
    <row r="352" spans="1:59" ht="15.75" customHeight="1" x14ac:dyDescent="0.3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</row>
    <row r="353" spans="1:59" ht="15.75" customHeight="1" x14ac:dyDescent="0.3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</row>
    <row r="354" spans="1:59" ht="15.75" customHeight="1" x14ac:dyDescent="0.3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</row>
    <row r="355" spans="1:59" ht="15.75" customHeight="1" x14ac:dyDescent="0.3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</row>
    <row r="356" spans="1:59" ht="15.75" customHeight="1" x14ac:dyDescent="0.3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</row>
    <row r="357" spans="1:59" ht="15.75" customHeight="1" x14ac:dyDescent="0.3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</row>
    <row r="358" spans="1:59" ht="15.75" customHeight="1" x14ac:dyDescent="0.3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</row>
    <row r="359" spans="1:59" ht="15.75" customHeight="1" x14ac:dyDescent="0.3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</row>
    <row r="360" spans="1:59" ht="15.75" customHeight="1" x14ac:dyDescent="0.3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</row>
    <row r="361" spans="1:59" ht="15.75" customHeight="1" x14ac:dyDescent="0.3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</row>
    <row r="362" spans="1:59" ht="15.75" customHeight="1" x14ac:dyDescent="0.3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</row>
    <row r="363" spans="1:59" ht="15.75" customHeight="1" x14ac:dyDescent="0.3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</row>
    <row r="364" spans="1:59" ht="15.75" customHeight="1" x14ac:dyDescent="0.3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</row>
    <row r="365" spans="1:59" ht="15.75" customHeight="1" x14ac:dyDescent="0.3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</row>
    <row r="366" spans="1:59" ht="15.75" customHeight="1" x14ac:dyDescent="0.3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</row>
    <row r="367" spans="1:59" ht="15.75" customHeight="1" x14ac:dyDescent="0.3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</row>
    <row r="368" spans="1:59" ht="15.75" customHeight="1" x14ac:dyDescent="0.3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</row>
    <row r="369" spans="1:59" ht="15.75" customHeight="1" x14ac:dyDescent="0.3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</row>
    <row r="370" spans="1:59" ht="15.75" customHeight="1" x14ac:dyDescent="0.3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</row>
    <row r="371" spans="1:59" ht="15.75" customHeight="1" x14ac:dyDescent="0.3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</row>
    <row r="372" spans="1:59" ht="15.75" customHeight="1" x14ac:dyDescent="0.3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</row>
    <row r="373" spans="1:59" ht="15.75" customHeight="1" x14ac:dyDescent="0.3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</row>
    <row r="374" spans="1:59" ht="15.75" customHeight="1" x14ac:dyDescent="0.3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</row>
    <row r="375" spans="1:59" ht="15.75" customHeight="1" x14ac:dyDescent="0.3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</row>
    <row r="376" spans="1:59" ht="15.75" customHeight="1" x14ac:dyDescent="0.3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</row>
    <row r="377" spans="1:59" ht="15.75" customHeight="1" x14ac:dyDescent="0.3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</row>
    <row r="378" spans="1:59" ht="15.75" customHeight="1" x14ac:dyDescent="0.3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</row>
    <row r="379" spans="1:59" ht="15.75" customHeight="1" x14ac:dyDescent="0.3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</row>
    <row r="380" spans="1:59" ht="15.75" customHeight="1" x14ac:dyDescent="0.3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</row>
    <row r="381" spans="1:59" ht="15.75" customHeight="1" x14ac:dyDescent="0.3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</row>
    <row r="382" spans="1:59" ht="15.75" customHeight="1" x14ac:dyDescent="0.3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</row>
    <row r="383" spans="1:59" ht="15.75" customHeight="1" x14ac:dyDescent="0.3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</row>
    <row r="384" spans="1:59" ht="15.75" customHeight="1" x14ac:dyDescent="0.3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</row>
    <row r="385" spans="1:59" ht="15.75" customHeight="1" x14ac:dyDescent="0.3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</row>
    <row r="386" spans="1:59" ht="15.75" customHeight="1" x14ac:dyDescent="0.3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</row>
    <row r="387" spans="1:59" ht="15.75" customHeight="1" x14ac:dyDescent="0.3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</row>
    <row r="388" spans="1:59" ht="15.75" customHeight="1" x14ac:dyDescent="0.3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</row>
    <row r="389" spans="1:59" ht="15.75" customHeight="1" x14ac:dyDescent="0.3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</row>
    <row r="390" spans="1:59" ht="15.75" customHeight="1" x14ac:dyDescent="0.3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</row>
    <row r="391" spans="1:59" ht="15.75" customHeight="1" x14ac:dyDescent="0.3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</row>
    <row r="392" spans="1:59" ht="15.75" customHeight="1" x14ac:dyDescent="0.3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</row>
    <row r="393" spans="1:59" ht="15.75" customHeight="1" x14ac:dyDescent="0.3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</row>
    <row r="394" spans="1:59" ht="15.75" customHeight="1" x14ac:dyDescent="0.3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</row>
    <row r="395" spans="1:59" ht="15.75" customHeight="1" x14ac:dyDescent="0.3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</row>
    <row r="396" spans="1:59" ht="15.75" customHeight="1" x14ac:dyDescent="0.3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</row>
    <row r="397" spans="1:59" ht="15.75" customHeight="1" x14ac:dyDescent="0.3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</row>
    <row r="398" spans="1:59" ht="15.75" customHeight="1" x14ac:dyDescent="0.3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</row>
    <row r="399" spans="1:59" ht="15.75" customHeight="1" x14ac:dyDescent="0.3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</row>
    <row r="400" spans="1:59" ht="15.75" customHeight="1" x14ac:dyDescent="0.3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</row>
    <row r="401" spans="1:59" ht="15.75" customHeight="1" x14ac:dyDescent="0.3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</row>
    <row r="402" spans="1:59" ht="15.75" customHeight="1" x14ac:dyDescent="0.3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</row>
    <row r="403" spans="1:59" ht="15.75" customHeight="1" x14ac:dyDescent="0.3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</row>
    <row r="404" spans="1:59" ht="15.75" customHeight="1" x14ac:dyDescent="0.3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</row>
    <row r="405" spans="1:59" ht="15.75" customHeight="1" x14ac:dyDescent="0.3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</row>
    <row r="406" spans="1:59" ht="15.75" customHeight="1" x14ac:dyDescent="0.3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</row>
    <row r="407" spans="1:59" ht="15.75" customHeight="1" x14ac:dyDescent="0.3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</row>
    <row r="408" spans="1:59" ht="15.75" customHeight="1" x14ac:dyDescent="0.3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</row>
    <row r="409" spans="1:59" ht="15.75" customHeight="1" x14ac:dyDescent="0.3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</row>
    <row r="410" spans="1:59" ht="15.75" customHeight="1" x14ac:dyDescent="0.3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</row>
    <row r="411" spans="1:59" ht="15.75" customHeight="1" x14ac:dyDescent="0.3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</row>
    <row r="412" spans="1:59" ht="15.75" customHeight="1" x14ac:dyDescent="0.3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</row>
    <row r="413" spans="1:59" ht="15.75" customHeight="1" x14ac:dyDescent="0.3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</row>
    <row r="414" spans="1:59" ht="15.75" customHeight="1" x14ac:dyDescent="0.3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</row>
    <row r="415" spans="1:59" ht="15.75" customHeight="1" x14ac:dyDescent="0.3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</row>
    <row r="416" spans="1:59" ht="15.75" customHeight="1" x14ac:dyDescent="0.3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</row>
    <row r="417" spans="1:59" ht="15.75" customHeight="1" x14ac:dyDescent="0.3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</row>
    <row r="418" spans="1:59" ht="15.75" customHeight="1" x14ac:dyDescent="0.3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</row>
    <row r="419" spans="1:59" ht="15.75" customHeight="1" x14ac:dyDescent="0.3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</row>
    <row r="420" spans="1:59" ht="15.75" customHeight="1" x14ac:dyDescent="0.3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</row>
    <row r="421" spans="1:59" ht="15.75" customHeight="1" x14ac:dyDescent="0.3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</row>
    <row r="422" spans="1:59" ht="15.75" customHeight="1" x14ac:dyDescent="0.3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</row>
    <row r="423" spans="1:59" ht="15.75" customHeight="1" x14ac:dyDescent="0.3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</row>
    <row r="424" spans="1:59" ht="15.75" customHeight="1" x14ac:dyDescent="0.3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</row>
    <row r="425" spans="1:59" ht="15.75" customHeight="1" x14ac:dyDescent="0.3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</row>
    <row r="426" spans="1:59" ht="15.75" customHeight="1" x14ac:dyDescent="0.3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</row>
    <row r="427" spans="1:59" ht="15.75" customHeight="1" x14ac:dyDescent="0.3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</row>
    <row r="428" spans="1:59" ht="15.75" customHeight="1" x14ac:dyDescent="0.3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</row>
    <row r="429" spans="1:59" ht="15.75" customHeight="1" x14ac:dyDescent="0.3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</row>
    <row r="430" spans="1:59" ht="15.75" customHeight="1" x14ac:dyDescent="0.3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</row>
    <row r="431" spans="1:59" ht="15.75" customHeight="1" x14ac:dyDescent="0.3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</row>
    <row r="432" spans="1:59" ht="15.75" customHeight="1" x14ac:dyDescent="0.3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</row>
    <row r="433" spans="1:59" ht="15.75" customHeight="1" x14ac:dyDescent="0.3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</row>
    <row r="434" spans="1:59" ht="15.75" customHeight="1" x14ac:dyDescent="0.3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</row>
    <row r="435" spans="1:59" ht="15.75" customHeight="1" x14ac:dyDescent="0.3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</row>
    <row r="436" spans="1:59" ht="15.75" customHeight="1" x14ac:dyDescent="0.3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</row>
    <row r="437" spans="1:59" ht="15.75" customHeight="1" x14ac:dyDescent="0.3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</row>
    <row r="438" spans="1:59" ht="15.75" customHeight="1" x14ac:dyDescent="0.3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</row>
    <row r="439" spans="1:59" ht="15.75" customHeight="1" x14ac:dyDescent="0.3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</row>
    <row r="440" spans="1:59" ht="15.75" customHeight="1" x14ac:dyDescent="0.3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</row>
    <row r="441" spans="1:59" ht="15.75" customHeight="1" x14ac:dyDescent="0.3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</row>
    <row r="442" spans="1:59" ht="15.75" customHeight="1" x14ac:dyDescent="0.3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</row>
    <row r="443" spans="1:59" ht="15.75" customHeight="1" x14ac:dyDescent="0.3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</row>
    <row r="444" spans="1:59" ht="15.75" customHeight="1" x14ac:dyDescent="0.3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</row>
    <row r="445" spans="1:59" ht="15.75" customHeight="1" x14ac:dyDescent="0.3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</row>
    <row r="446" spans="1:59" ht="15.75" customHeight="1" x14ac:dyDescent="0.3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</row>
    <row r="447" spans="1:59" ht="15.75" customHeight="1" x14ac:dyDescent="0.3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</row>
    <row r="448" spans="1:59" ht="15.75" customHeight="1" x14ac:dyDescent="0.3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</row>
    <row r="449" spans="1:59" ht="15.75" customHeight="1" x14ac:dyDescent="0.3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</row>
    <row r="450" spans="1:59" ht="15.75" customHeight="1" x14ac:dyDescent="0.3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</row>
    <row r="451" spans="1:59" ht="15.75" customHeight="1" x14ac:dyDescent="0.3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</row>
    <row r="452" spans="1:59" ht="15.75" customHeight="1" x14ac:dyDescent="0.3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</row>
    <row r="453" spans="1:59" ht="15.75" customHeight="1" x14ac:dyDescent="0.3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</row>
    <row r="454" spans="1:59" ht="15.75" customHeight="1" x14ac:dyDescent="0.3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</row>
    <row r="455" spans="1:59" ht="15.75" customHeight="1" x14ac:dyDescent="0.3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</row>
    <row r="456" spans="1:59" ht="15.75" customHeight="1" x14ac:dyDescent="0.3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</row>
    <row r="457" spans="1:59" ht="15.75" customHeight="1" x14ac:dyDescent="0.3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</row>
    <row r="458" spans="1:59" ht="15.75" customHeight="1" x14ac:dyDescent="0.3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</row>
    <row r="459" spans="1:59" ht="15.75" customHeight="1" x14ac:dyDescent="0.3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</row>
    <row r="460" spans="1:59" ht="15.75" customHeight="1" x14ac:dyDescent="0.3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</row>
    <row r="461" spans="1:59" ht="15.75" customHeight="1" x14ac:dyDescent="0.3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</row>
    <row r="462" spans="1:59" ht="15.75" customHeight="1" x14ac:dyDescent="0.3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</row>
    <row r="463" spans="1:59" ht="15.75" customHeight="1" x14ac:dyDescent="0.3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</row>
    <row r="464" spans="1:59" ht="15.75" customHeight="1" x14ac:dyDescent="0.3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</row>
    <row r="465" spans="1:59" ht="15.75" customHeight="1" x14ac:dyDescent="0.3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</row>
    <row r="466" spans="1:59" ht="15.75" customHeight="1" x14ac:dyDescent="0.3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</row>
    <row r="467" spans="1:59" ht="15.75" customHeight="1" x14ac:dyDescent="0.3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</row>
    <row r="468" spans="1:59" ht="15.75" customHeight="1" x14ac:dyDescent="0.3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</row>
    <row r="469" spans="1:59" ht="15.75" customHeight="1" x14ac:dyDescent="0.3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</row>
    <row r="470" spans="1:59" ht="15.75" customHeight="1" x14ac:dyDescent="0.3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</row>
    <row r="471" spans="1:59" ht="15.75" customHeight="1" x14ac:dyDescent="0.3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</row>
    <row r="472" spans="1:59" ht="15.75" customHeight="1" x14ac:dyDescent="0.3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</row>
    <row r="473" spans="1:59" ht="15.75" customHeight="1" x14ac:dyDescent="0.3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</row>
    <row r="474" spans="1:59" ht="15.75" customHeight="1" x14ac:dyDescent="0.3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</row>
    <row r="475" spans="1:59" ht="15.75" customHeight="1" x14ac:dyDescent="0.3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</row>
    <row r="476" spans="1:59" ht="15.75" customHeight="1" x14ac:dyDescent="0.3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</row>
    <row r="477" spans="1:59" ht="15.75" customHeight="1" x14ac:dyDescent="0.3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</row>
    <row r="478" spans="1:59" ht="15.75" customHeight="1" x14ac:dyDescent="0.3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</row>
    <row r="479" spans="1:59" ht="15.75" customHeight="1" x14ac:dyDescent="0.3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</row>
    <row r="480" spans="1:59" ht="15.75" customHeight="1" x14ac:dyDescent="0.3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</row>
    <row r="481" spans="1:59" ht="15.75" customHeight="1" x14ac:dyDescent="0.3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</row>
    <row r="482" spans="1:59" ht="15.75" customHeight="1" x14ac:dyDescent="0.3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</row>
    <row r="483" spans="1:59" ht="15.75" customHeight="1" x14ac:dyDescent="0.3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</row>
    <row r="484" spans="1:59" ht="15.75" customHeight="1" x14ac:dyDescent="0.3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</row>
    <row r="485" spans="1:59" ht="15.75" customHeight="1" x14ac:dyDescent="0.3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</row>
    <row r="486" spans="1:59" ht="15.75" customHeight="1" x14ac:dyDescent="0.3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</row>
    <row r="487" spans="1:59" ht="15.75" customHeight="1" x14ac:dyDescent="0.3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</row>
    <row r="488" spans="1:59" ht="15.75" customHeight="1" x14ac:dyDescent="0.3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</row>
    <row r="489" spans="1:59" ht="15.75" customHeight="1" x14ac:dyDescent="0.3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</row>
    <row r="490" spans="1:59" ht="15.75" customHeight="1" x14ac:dyDescent="0.3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</row>
    <row r="491" spans="1:59" ht="15.75" customHeight="1" x14ac:dyDescent="0.3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</row>
    <row r="492" spans="1:59" ht="15.75" customHeight="1" x14ac:dyDescent="0.3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</row>
    <row r="493" spans="1:59" ht="15.75" customHeight="1" x14ac:dyDescent="0.3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</row>
    <row r="494" spans="1:59" ht="15.75" customHeight="1" x14ac:dyDescent="0.3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</row>
    <row r="495" spans="1:59" ht="15.75" customHeight="1" x14ac:dyDescent="0.3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</row>
    <row r="496" spans="1:59" ht="15.75" customHeight="1" x14ac:dyDescent="0.3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</row>
    <row r="497" spans="1:59" ht="15.75" customHeight="1" x14ac:dyDescent="0.3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</row>
    <row r="498" spans="1:59" ht="15.75" customHeight="1" x14ac:dyDescent="0.3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</row>
    <row r="499" spans="1:59" ht="15.75" customHeight="1" x14ac:dyDescent="0.3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</row>
    <row r="500" spans="1:59" ht="15.75" customHeight="1" x14ac:dyDescent="0.3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</row>
    <row r="501" spans="1:59" ht="15.75" customHeight="1" x14ac:dyDescent="0.3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</row>
    <row r="502" spans="1:59" ht="15.75" customHeight="1" x14ac:dyDescent="0.3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</row>
    <row r="503" spans="1:59" ht="15.75" customHeight="1" x14ac:dyDescent="0.3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</row>
    <row r="504" spans="1:59" ht="15.75" customHeight="1" x14ac:dyDescent="0.3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</row>
    <row r="505" spans="1:59" ht="15.75" customHeight="1" x14ac:dyDescent="0.3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</row>
    <row r="506" spans="1:59" ht="15.75" customHeight="1" x14ac:dyDescent="0.3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</row>
    <row r="507" spans="1:59" ht="15.75" customHeight="1" x14ac:dyDescent="0.3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</row>
    <row r="508" spans="1:59" ht="15.75" customHeight="1" x14ac:dyDescent="0.3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</row>
    <row r="509" spans="1:59" ht="15.75" customHeight="1" x14ac:dyDescent="0.3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</row>
    <row r="510" spans="1:59" ht="15.75" customHeight="1" x14ac:dyDescent="0.3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</row>
    <row r="511" spans="1:59" ht="15.75" customHeight="1" x14ac:dyDescent="0.3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</row>
    <row r="512" spans="1:59" ht="15.75" customHeight="1" x14ac:dyDescent="0.3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</row>
    <row r="513" spans="1:59" ht="15.75" customHeight="1" x14ac:dyDescent="0.3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</row>
    <row r="514" spans="1:59" ht="15.75" customHeight="1" x14ac:dyDescent="0.3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</row>
    <row r="515" spans="1:59" ht="15.75" customHeight="1" x14ac:dyDescent="0.3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</row>
    <row r="516" spans="1:59" ht="15.75" customHeight="1" x14ac:dyDescent="0.3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</row>
    <row r="517" spans="1:59" ht="15.75" customHeight="1" x14ac:dyDescent="0.3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</row>
    <row r="518" spans="1:59" ht="15.75" customHeight="1" x14ac:dyDescent="0.3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</row>
    <row r="519" spans="1:59" ht="15.75" customHeight="1" x14ac:dyDescent="0.3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</row>
    <row r="520" spans="1:59" ht="15.75" customHeight="1" x14ac:dyDescent="0.3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</row>
    <row r="521" spans="1:59" ht="15.75" customHeight="1" x14ac:dyDescent="0.3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</row>
    <row r="522" spans="1:59" ht="15.75" customHeight="1" x14ac:dyDescent="0.3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</row>
    <row r="523" spans="1:59" ht="15.75" customHeight="1" x14ac:dyDescent="0.3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</row>
    <row r="524" spans="1:59" ht="15.75" customHeight="1" x14ac:dyDescent="0.3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</row>
    <row r="525" spans="1:59" ht="15.75" customHeight="1" x14ac:dyDescent="0.3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</row>
    <row r="526" spans="1:59" ht="15.75" customHeight="1" x14ac:dyDescent="0.3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</row>
    <row r="527" spans="1:59" ht="15.75" customHeight="1" x14ac:dyDescent="0.3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</row>
    <row r="528" spans="1:59" ht="15.75" customHeight="1" x14ac:dyDescent="0.3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</row>
    <row r="529" spans="1:59" ht="15.75" customHeight="1" x14ac:dyDescent="0.3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</row>
    <row r="530" spans="1:59" ht="15.75" customHeight="1" x14ac:dyDescent="0.3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</row>
    <row r="531" spans="1:59" ht="15.75" customHeight="1" x14ac:dyDescent="0.3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</row>
    <row r="532" spans="1:59" ht="15.75" customHeight="1" x14ac:dyDescent="0.3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</row>
    <row r="533" spans="1:59" ht="15.75" customHeight="1" x14ac:dyDescent="0.3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</row>
    <row r="534" spans="1:59" ht="15.75" customHeight="1" x14ac:dyDescent="0.3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</row>
    <row r="535" spans="1:59" ht="15.75" customHeight="1" x14ac:dyDescent="0.3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</row>
    <row r="536" spans="1:59" ht="15.75" customHeight="1" x14ac:dyDescent="0.3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</row>
    <row r="537" spans="1:59" ht="15.75" customHeight="1" x14ac:dyDescent="0.3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</row>
    <row r="538" spans="1:59" ht="15.75" customHeight="1" x14ac:dyDescent="0.3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</row>
    <row r="539" spans="1:59" ht="15.75" customHeight="1" x14ac:dyDescent="0.3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</row>
    <row r="540" spans="1:59" ht="15.75" customHeight="1" x14ac:dyDescent="0.3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</row>
    <row r="541" spans="1:59" ht="15.75" customHeight="1" x14ac:dyDescent="0.3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</row>
    <row r="542" spans="1:59" ht="15.75" customHeight="1" x14ac:dyDescent="0.3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</row>
    <row r="543" spans="1:59" ht="15.75" customHeight="1" x14ac:dyDescent="0.3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</row>
    <row r="544" spans="1:59" ht="15.75" customHeight="1" x14ac:dyDescent="0.3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</row>
    <row r="545" spans="1:59" ht="15.75" customHeight="1" x14ac:dyDescent="0.3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</row>
    <row r="546" spans="1:59" ht="15.75" customHeight="1" x14ac:dyDescent="0.3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</row>
    <row r="547" spans="1:59" ht="15.75" customHeight="1" x14ac:dyDescent="0.3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</row>
    <row r="548" spans="1:59" ht="15.75" customHeight="1" x14ac:dyDescent="0.3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</row>
    <row r="549" spans="1:59" ht="15.75" customHeight="1" x14ac:dyDescent="0.3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</row>
    <row r="550" spans="1:59" ht="15.75" customHeight="1" x14ac:dyDescent="0.3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</row>
    <row r="551" spans="1:59" ht="15.75" customHeight="1" x14ac:dyDescent="0.3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</row>
    <row r="552" spans="1:59" ht="15.75" customHeight="1" x14ac:dyDescent="0.3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</row>
    <row r="553" spans="1:59" ht="15.75" customHeight="1" x14ac:dyDescent="0.3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</row>
    <row r="554" spans="1:59" ht="15.75" customHeight="1" x14ac:dyDescent="0.3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</row>
    <row r="555" spans="1:59" ht="15.75" customHeight="1" x14ac:dyDescent="0.3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</row>
    <row r="556" spans="1:59" ht="15.75" customHeight="1" x14ac:dyDescent="0.3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</row>
    <row r="557" spans="1:59" ht="15.75" customHeight="1" x14ac:dyDescent="0.3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</row>
    <row r="558" spans="1:59" ht="15.75" customHeight="1" x14ac:dyDescent="0.3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</row>
    <row r="559" spans="1:59" ht="15.75" customHeight="1" x14ac:dyDescent="0.3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</row>
    <row r="560" spans="1:59" ht="15.75" customHeight="1" x14ac:dyDescent="0.3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</row>
    <row r="561" spans="1:59" ht="15.75" customHeight="1" x14ac:dyDescent="0.3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</row>
    <row r="562" spans="1:59" ht="15.75" customHeight="1" x14ac:dyDescent="0.3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</row>
    <row r="563" spans="1:59" ht="15.75" customHeight="1" x14ac:dyDescent="0.3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</row>
    <row r="564" spans="1:59" ht="15.75" customHeight="1" x14ac:dyDescent="0.3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</row>
    <row r="565" spans="1:59" ht="15.75" customHeight="1" x14ac:dyDescent="0.3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</row>
    <row r="566" spans="1:59" ht="15.75" customHeight="1" x14ac:dyDescent="0.3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</row>
    <row r="567" spans="1:59" ht="15.75" customHeight="1" x14ac:dyDescent="0.3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</row>
    <row r="568" spans="1:59" ht="15.75" customHeight="1" x14ac:dyDescent="0.3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</row>
    <row r="569" spans="1:59" ht="15.75" customHeight="1" x14ac:dyDescent="0.3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</row>
    <row r="570" spans="1:59" ht="15.75" customHeight="1" x14ac:dyDescent="0.3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</row>
    <row r="571" spans="1:59" ht="15.75" customHeight="1" x14ac:dyDescent="0.3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</row>
    <row r="572" spans="1:59" ht="15.75" customHeight="1" x14ac:dyDescent="0.3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</row>
    <row r="573" spans="1:59" ht="15.75" customHeight="1" x14ac:dyDescent="0.3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</row>
    <row r="574" spans="1:59" ht="15.75" customHeight="1" x14ac:dyDescent="0.3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</row>
    <row r="575" spans="1:59" ht="15.75" customHeight="1" x14ac:dyDescent="0.3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</row>
    <row r="576" spans="1:59" ht="15.75" customHeight="1" x14ac:dyDescent="0.3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</row>
    <row r="577" spans="1:59" ht="15.75" customHeight="1" x14ac:dyDescent="0.3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</row>
    <row r="578" spans="1:59" ht="15.75" customHeight="1" x14ac:dyDescent="0.3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</row>
    <row r="579" spans="1:59" ht="15.75" customHeight="1" x14ac:dyDescent="0.3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</row>
    <row r="580" spans="1:59" ht="15.75" customHeight="1" x14ac:dyDescent="0.3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</row>
    <row r="581" spans="1:59" ht="15.75" customHeight="1" x14ac:dyDescent="0.3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</row>
    <row r="582" spans="1:59" ht="15.75" customHeight="1" x14ac:dyDescent="0.3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</row>
    <row r="583" spans="1:59" ht="15.75" customHeight="1" x14ac:dyDescent="0.3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</row>
    <row r="584" spans="1:59" ht="15.75" customHeight="1" x14ac:dyDescent="0.3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</row>
    <row r="585" spans="1:59" ht="15.75" customHeight="1" x14ac:dyDescent="0.3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</row>
    <row r="586" spans="1:59" ht="15.75" customHeight="1" x14ac:dyDescent="0.3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</row>
    <row r="587" spans="1:59" ht="15.75" customHeight="1" x14ac:dyDescent="0.3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</row>
    <row r="588" spans="1:59" ht="15.75" customHeight="1" x14ac:dyDescent="0.3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</row>
    <row r="589" spans="1:59" ht="15.75" customHeight="1" x14ac:dyDescent="0.3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</row>
    <row r="590" spans="1:59" ht="15.75" customHeight="1" x14ac:dyDescent="0.3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</row>
    <row r="591" spans="1:59" ht="15.75" customHeight="1" x14ac:dyDescent="0.3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</row>
    <row r="592" spans="1:59" ht="15.75" customHeight="1" x14ac:dyDescent="0.3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</row>
    <row r="593" spans="1:59" ht="15.75" customHeight="1" x14ac:dyDescent="0.3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</row>
    <row r="594" spans="1:59" ht="15.75" customHeight="1" x14ac:dyDescent="0.3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</row>
    <row r="595" spans="1:59" ht="15.75" customHeight="1" x14ac:dyDescent="0.3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</row>
    <row r="596" spans="1:59" ht="15.75" customHeight="1" x14ac:dyDescent="0.3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</row>
    <row r="597" spans="1:59" ht="15.75" customHeight="1" x14ac:dyDescent="0.3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</row>
    <row r="598" spans="1:59" ht="15.75" customHeight="1" x14ac:dyDescent="0.3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</row>
    <row r="599" spans="1:59" ht="15.75" customHeight="1" x14ac:dyDescent="0.3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</row>
    <row r="600" spans="1:59" ht="15.75" customHeight="1" x14ac:dyDescent="0.3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</row>
    <row r="601" spans="1:59" ht="15.75" customHeight="1" x14ac:dyDescent="0.3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</row>
    <row r="602" spans="1:59" ht="15.75" customHeight="1" x14ac:dyDescent="0.3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</row>
    <row r="603" spans="1:59" ht="15.75" customHeight="1" x14ac:dyDescent="0.3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</row>
    <row r="604" spans="1:59" ht="15.75" customHeight="1" x14ac:dyDescent="0.3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</row>
    <row r="605" spans="1:59" ht="15.75" customHeight="1" x14ac:dyDescent="0.3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</row>
    <row r="606" spans="1:59" ht="15.75" customHeight="1" x14ac:dyDescent="0.3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</row>
    <row r="607" spans="1:59" ht="15.75" customHeight="1" x14ac:dyDescent="0.3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</row>
    <row r="608" spans="1:59" ht="15.75" customHeight="1" x14ac:dyDescent="0.3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</row>
    <row r="609" spans="1:59" ht="15.75" customHeight="1" x14ac:dyDescent="0.3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</row>
    <row r="610" spans="1:59" ht="15.75" customHeight="1" x14ac:dyDescent="0.3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</row>
    <row r="611" spans="1:59" ht="15.75" customHeight="1" x14ac:dyDescent="0.3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</row>
    <row r="612" spans="1:59" ht="15.75" customHeight="1" x14ac:dyDescent="0.3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</row>
    <row r="613" spans="1:59" ht="15.75" customHeight="1" x14ac:dyDescent="0.3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</row>
    <row r="614" spans="1:59" ht="15.75" customHeight="1" x14ac:dyDescent="0.3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</row>
    <row r="615" spans="1:59" ht="15.75" customHeight="1" x14ac:dyDescent="0.3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</row>
    <row r="616" spans="1:59" ht="15.75" customHeight="1" x14ac:dyDescent="0.3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</row>
    <row r="617" spans="1:59" ht="15.75" customHeight="1" x14ac:dyDescent="0.3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</row>
    <row r="618" spans="1:59" ht="15.75" customHeight="1" x14ac:dyDescent="0.3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</row>
    <row r="619" spans="1:59" ht="15.75" customHeight="1" x14ac:dyDescent="0.3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</row>
    <row r="620" spans="1:59" ht="15.75" customHeight="1" x14ac:dyDescent="0.3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</row>
    <row r="621" spans="1:59" ht="15.75" customHeight="1" x14ac:dyDescent="0.3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</row>
    <row r="622" spans="1:59" ht="15.75" customHeight="1" x14ac:dyDescent="0.3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</row>
    <row r="623" spans="1:59" ht="15.75" customHeight="1" x14ac:dyDescent="0.3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</row>
    <row r="624" spans="1:59" ht="15.75" customHeight="1" x14ac:dyDescent="0.3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</row>
    <row r="625" spans="1:59" ht="15.75" customHeight="1" x14ac:dyDescent="0.3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</row>
    <row r="626" spans="1:59" ht="15.75" customHeight="1" x14ac:dyDescent="0.3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</row>
    <row r="627" spans="1:59" ht="15.75" customHeight="1" x14ac:dyDescent="0.3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</row>
    <row r="628" spans="1:59" ht="15.75" customHeight="1" x14ac:dyDescent="0.3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</row>
    <row r="629" spans="1:59" ht="15.75" customHeight="1" x14ac:dyDescent="0.3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</row>
    <row r="630" spans="1:59" ht="15.75" customHeight="1" x14ac:dyDescent="0.3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</row>
    <row r="631" spans="1:59" ht="15.75" customHeight="1" x14ac:dyDescent="0.3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</row>
    <row r="632" spans="1:59" ht="15.75" customHeight="1" x14ac:dyDescent="0.3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</row>
    <row r="633" spans="1:59" ht="15.75" customHeight="1" x14ac:dyDescent="0.3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</row>
    <row r="634" spans="1:59" ht="15.75" customHeight="1" x14ac:dyDescent="0.3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</row>
    <row r="635" spans="1:59" ht="15.75" customHeight="1" x14ac:dyDescent="0.3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</row>
    <row r="636" spans="1:59" ht="15.75" customHeight="1" x14ac:dyDescent="0.3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</row>
    <row r="637" spans="1:59" ht="15.75" customHeight="1" x14ac:dyDescent="0.3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</row>
    <row r="638" spans="1:59" ht="15.75" customHeight="1" x14ac:dyDescent="0.3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</row>
    <row r="639" spans="1:59" ht="15.75" customHeight="1" x14ac:dyDescent="0.3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</row>
    <row r="640" spans="1:59" ht="15.75" customHeight="1" x14ac:dyDescent="0.3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</row>
    <row r="641" spans="1:59" ht="15.75" customHeight="1" x14ac:dyDescent="0.3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</row>
    <row r="642" spans="1:59" ht="15.75" customHeight="1" x14ac:dyDescent="0.3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</row>
    <row r="643" spans="1:59" ht="15.75" customHeight="1" x14ac:dyDescent="0.3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</row>
    <row r="644" spans="1:59" ht="15.75" customHeight="1" x14ac:dyDescent="0.3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</row>
    <row r="645" spans="1:59" ht="15.75" customHeight="1" x14ac:dyDescent="0.3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</row>
    <row r="646" spans="1:59" ht="15.75" customHeight="1" x14ac:dyDescent="0.3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</row>
    <row r="647" spans="1:59" ht="15.75" customHeight="1" x14ac:dyDescent="0.3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</row>
    <row r="648" spans="1:59" ht="15.75" customHeight="1" x14ac:dyDescent="0.3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</row>
    <row r="649" spans="1:59" ht="15.75" customHeight="1" x14ac:dyDescent="0.3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</row>
    <row r="650" spans="1:59" ht="15.75" customHeight="1" x14ac:dyDescent="0.3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</row>
    <row r="651" spans="1:59" ht="15.75" customHeight="1" x14ac:dyDescent="0.3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</row>
    <row r="652" spans="1:59" ht="15.75" customHeight="1" x14ac:dyDescent="0.3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</row>
    <row r="653" spans="1:59" ht="15.75" customHeight="1" x14ac:dyDescent="0.3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</row>
    <row r="654" spans="1:59" ht="15.75" customHeight="1" x14ac:dyDescent="0.3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</row>
    <row r="655" spans="1:59" ht="15.75" customHeight="1" x14ac:dyDescent="0.3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</row>
    <row r="656" spans="1:59" ht="15.75" customHeight="1" x14ac:dyDescent="0.3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</row>
    <row r="657" spans="1:59" ht="15.75" customHeight="1" x14ac:dyDescent="0.3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</row>
    <row r="658" spans="1:59" ht="15.75" customHeight="1" x14ac:dyDescent="0.3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</row>
    <row r="659" spans="1:59" ht="15.75" customHeight="1" x14ac:dyDescent="0.3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</row>
    <row r="660" spans="1:59" ht="15.75" customHeight="1" x14ac:dyDescent="0.3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</row>
    <row r="661" spans="1:59" ht="15.75" customHeight="1" x14ac:dyDescent="0.3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</row>
    <row r="662" spans="1:59" ht="15.75" customHeight="1" x14ac:dyDescent="0.3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</row>
    <row r="663" spans="1:59" ht="15.75" customHeight="1" x14ac:dyDescent="0.3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</row>
    <row r="664" spans="1:59" ht="15.75" customHeight="1" x14ac:dyDescent="0.3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</row>
    <row r="665" spans="1:59" ht="15.75" customHeight="1" x14ac:dyDescent="0.3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</row>
    <row r="666" spans="1:59" ht="15.75" customHeight="1" x14ac:dyDescent="0.3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</row>
    <row r="667" spans="1:59" ht="15.75" customHeight="1" x14ac:dyDescent="0.3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</row>
    <row r="668" spans="1:59" ht="15.75" customHeight="1" x14ac:dyDescent="0.3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</row>
    <row r="669" spans="1:59" ht="15.75" customHeight="1" x14ac:dyDescent="0.3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</row>
    <row r="670" spans="1:59" ht="15.75" customHeight="1" x14ac:dyDescent="0.3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</row>
    <row r="671" spans="1:59" ht="15.75" customHeight="1" x14ac:dyDescent="0.3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</row>
    <row r="672" spans="1:59" ht="15.75" customHeight="1" x14ac:dyDescent="0.3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</row>
    <row r="673" spans="1:59" ht="15.75" customHeight="1" x14ac:dyDescent="0.3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</row>
    <row r="674" spans="1:59" ht="15.75" customHeight="1" x14ac:dyDescent="0.3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</row>
    <row r="675" spans="1:59" ht="15.75" customHeight="1" x14ac:dyDescent="0.3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</row>
    <row r="676" spans="1:59" ht="15.75" customHeight="1" x14ac:dyDescent="0.3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</row>
    <row r="677" spans="1:59" ht="15.75" customHeight="1" x14ac:dyDescent="0.3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</row>
    <row r="678" spans="1:59" ht="15.75" customHeight="1" x14ac:dyDescent="0.3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</row>
    <row r="679" spans="1:59" ht="15.75" customHeight="1" x14ac:dyDescent="0.3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</row>
    <row r="680" spans="1:59" ht="15.75" customHeight="1" x14ac:dyDescent="0.3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</row>
    <row r="681" spans="1:59" ht="15.75" customHeight="1" x14ac:dyDescent="0.3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</row>
    <row r="682" spans="1:59" ht="15.75" customHeight="1" x14ac:dyDescent="0.3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</row>
    <row r="683" spans="1:59" ht="15.75" customHeight="1" x14ac:dyDescent="0.3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</row>
    <row r="684" spans="1:59" ht="15.75" customHeight="1" x14ac:dyDescent="0.3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</row>
    <row r="685" spans="1:59" ht="15.75" customHeight="1" x14ac:dyDescent="0.3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</row>
    <row r="686" spans="1:59" ht="15.75" customHeight="1" x14ac:dyDescent="0.3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</row>
    <row r="687" spans="1:59" ht="15.75" customHeight="1" x14ac:dyDescent="0.3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</row>
    <row r="688" spans="1:59" ht="15.75" customHeight="1" x14ac:dyDescent="0.3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</row>
    <row r="689" spans="1:59" ht="15.75" customHeight="1" x14ac:dyDescent="0.3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</row>
    <row r="690" spans="1:59" ht="15.75" customHeight="1" x14ac:dyDescent="0.3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</row>
    <row r="691" spans="1:59" ht="15.75" customHeight="1" x14ac:dyDescent="0.3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</row>
    <row r="692" spans="1:59" ht="15.75" customHeight="1" x14ac:dyDescent="0.3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</row>
    <row r="693" spans="1:59" ht="15.75" customHeight="1" x14ac:dyDescent="0.3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</row>
    <row r="694" spans="1:59" ht="15.75" customHeight="1" x14ac:dyDescent="0.3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</row>
    <row r="695" spans="1:59" ht="15.75" customHeight="1" x14ac:dyDescent="0.3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</row>
    <row r="696" spans="1:59" ht="15.75" customHeight="1" x14ac:dyDescent="0.3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</row>
    <row r="697" spans="1:59" ht="15.75" customHeight="1" x14ac:dyDescent="0.3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</row>
    <row r="698" spans="1:59" ht="15.75" customHeight="1" x14ac:dyDescent="0.3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</row>
    <row r="699" spans="1:59" ht="15.75" customHeight="1" x14ac:dyDescent="0.3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</row>
    <row r="700" spans="1:59" ht="15.75" customHeight="1" x14ac:dyDescent="0.3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</row>
    <row r="701" spans="1:59" ht="15.75" customHeight="1" x14ac:dyDescent="0.3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</row>
    <row r="702" spans="1:59" ht="15.75" customHeight="1" x14ac:dyDescent="0.3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</row>
    <row r="703" spans="1:59" ht="15.75" customHeight="1" x14ac:dyDescent="0.3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</row>
    <row r="704" spans="1:59" ht="15.75" customHeight="1" x14ac:dyDescent="0.3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</row>
    <row r="705" spans="1:59" ht="15.75" customHeight="1" x14ac:dyDescent="0.3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</row>
    <row r="706" spans="1:59" ht="15.75" customHeight="1" x14ac:dyDescent="0.3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</row>
    <row r="707" spans="1:59" ht="15.75" customHeight="1" x14ac:dyDescent="0.3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</row>
    <row r="708" spans="1:59" ht="15.75" customHeight="1" x14ac:dyDescent="0.3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</row>
    <row r="709" spans="1:59" ht="15.75" customHeight="1" x14ac:dyDescent="0.3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</row>
    <row r="710" spans="1:59" ht="15.75" customHeight="1" x14ac:dyDescent="0.3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</row>
    <row r="711" spans="1:59" ht="15.75" customHeight="1" x14ac:dyDescent="0.3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</row>
    <row r="712" spans="1:59" ht="15.75" customHeight="1" x14ac:dyDescent="0.3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</row>
    <row r="713" spans="1:59" ht="15.75" customHeight="1" x14ac:dyDescent="0.3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</row>
    <row r="714" spans="1:59" ht="15.75" customHeight="1" x14ac:dyDescent="0.3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</row>
    <row r="715" spans="1:59" ht="15.75" customHeight="1" x14ac:dyDescent="0.3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</row>
    <row r="716" spans="1:59" ht="15.75" customHeight="1" x14ac:dyDescent="0.3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</row>
    <row r="717" spans="1:59" ht="15.75" customHeight="1" x14ac:dyDescent="0.3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</row>
    <row r="718" spans="1:59" ht="15.75" customHeight="1" x14ac:dyDescent="0.3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</row>
    <row r="719" spans="1:59" ht="15.75" customHeight="1" x14ac:dyDescent="0.3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</row>
    <row r="720" spans="1:59" ht="15.75" customHeight="1" x14ac:dyDescent="0.3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</row>
    <row r="721" spans="1:59" ht="15.75" customHeight="1" x14ac:dyDescent="0.3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</row>
    <row r="722" spans="1:59" ht="15.75" customHeight="1" x14ac:dyDescent="0.3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</row>
    <row r="723" spans="1:59" ht="15.75" customHeight="1" x14ac:dyDescent="0.3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</row>
    <row r="724" spans="1:59" ht="15.75" customHeight="1" x14ac:dyDescent="0.3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</row>
    <row r="725" spans="1:59" ht="15.75" customHeight="1" x14ac:dyDescent="0.3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</row>
    <row r="726" spans="1:59" ht="15.75" customHeight="1" x14ac:dyDescent="0.3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</row>
    <row r="727" spans="1:59" ht="15.75" customHeight="1" x14ac:dyDescent="0.3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</row>
    <row r="728" spans="1:59" ht="15.75" customHeight="1" x14ac:dyDescent="0.3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</row>
    <row r="729" spans="1:59" ht="15.75" customHeight="1" x14ac:dyDescent="0.3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</row>
    <row r="730" spans="1:59" ht="15.75" customHeight="1" x14ac:dyDescent="0.3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</row>
    <row r="731" spans="1:59" ht="15.75" customHeight="1" x14ac:dyDescent="0.3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</row>
    <row r="732" spans="1:59" ht="15.75" customHeight="1" x14ac:dyDescent="0.3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</row>
    <row r="733" spans="1:59" ht="15.75" customHeight="1" x14ac:dyDescent="0.3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</row>
    <row r="734" spans="1:59" ht="15.75" customHeight="1" x14ac:dyDescent="0.3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</row>
    <row r="735" spans="1:59" ht="15.75" customHeight="1" x14ac:dyDescent="0.3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</row>
    <row r="736" spans="1:59" ht="15.75" customHeight="1" x14ac:dyDescent="0.3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</row>
    <row r="737" spans="1:59" ht="15.75" customHeight="1" x14ac:dyDescent="0.3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</row>
    <row r="738" spans="1:59" ht="15.75" customHeight="1" x14ac:dyDescent="0.3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</row>
    <row r="739" spans="1:59" ht="15.75" customHeight="1" x14ac:dyDescent="0.3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</row>
    <row r="740" spans="1:59" ht="15.75" customHeight="1" x14ac:dyDescent="0.3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</row>
    <row r="741" spans="1:59" ht="15.75" customHeight="1" x14ac:dyDescent="0.3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</row>
    <row r="742" spans="1:59" ht="15.75" customHeight="1" x14ac:dyDescent="0.3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</row>
    <row r="743" spans="1:59" ht="15.75" customHeight="1" x14ac:dyDescent="0.3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</row>
    <row r="744" spans="1:59" ht="15.75" customHeight="1" x14ac:dyDescent="0.3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</row>
    <row r="745" spans="1:59" ht="15.75" customHeight="1" x14ac:dyDescent="0.3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</row>
    <row r="746" spans="1:59" ht="15.75" customHeight="1" x14ac:dyDescent="0.3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</row>
    <row r="747" spans="1:59" ht="15.75" customHeight="1" x14ac:dyDescent="0.3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</row>
    <row r="748" spans="1:59" ht="15.75" customHeight="1" x14ac:dyDescent="0.3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</row>
    <row r="749" spans="1:59" ht="15.75" customHeight="1" x14ac:dyDescent="0.3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</row>
    <row r="750" spans="1:59" ht="15.75" customHeight="1" x14ac:dyDescent="0.3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</row>
    <row r="751" spans="1:59" ht="15.75" customHeight="1" x14ac:dyDescent="0.3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</row>
    <row r="752" spans="1:59" ht="15.75" customHeight="1" x14ac:dyDescent="0.3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</row>
    <row r="753" spans="1:59" ht="15.75" customHeight="1" x14ac:dyDescent="0.3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</row>
    <row r="754" spans="1:59" ht="15.75" customHeight="1" x14ac:dyDescent="0.3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</row>
    <row r="755" spans="1:59" ht="15.75" customHeight="1" x14ac:dyDescent="0.3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</row>
    <row r="756" spans="1:59" ht="15.75" customHeight="1" x14ac:dyDescent="0.3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</row>
    <row r="757" spans="1:59" ht="15.75" customHeight="1" x14ac:dyDescent="0.3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</row>
    <row r="758" spans="1:59" ht="15.75" customHeight="1" x14ac:dyDescent="0.3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</row>
    <row r="759" spans="1:59" ht="15.75" customHeight="1" x14ac:dyDescent="0.3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</row>
    <row r="760" spans="1:59" ht="15.75" customHeight="1" x14ac:dyDescent="0.3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</row>
    <row r="761" spans="1:59" ht="15.75" customHeight="1" x14ac:dyDescent="0.3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</row>
    <row r="762" spans="1:59" ht="15.75" customHeight="1" x14ac:dyDescent="0.3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</row>
    <row r="763" spans="1:59" ht="15.75" customHeight="1" x14ac:dyDescent="0.3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</row>
    <row r="764" spans="1:59" ht="15.75" customHeight="1" x14ac:dyDescent="0.3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</row>
    <row r="765" spans="1:59" ht="15.75" customHeight="1" x14ac:dyDescent="0.3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</row>
    <row r="766" spans="1:59" ht="15.75" customHeight="1" x14ac:dyDescent="0.3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</row>
    <row r="767" spans="1:59" ht="15.75" customHeight="1" x14ac:dyDescent="0.3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</row>
    <row r="768" spans="1:59" ht="15.75" customHeight="1" x14ac:dyDescent="0.3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</row>
    <row r="769" spans="1:59" ht="15.75" customHeight="1" x14ac:dyDescent="0.3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</row>
    <row r="770" spans="1:59" ht="15.75" customHeight="1" x14ac:dyDescent="0.3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</row>
    <row r="771" spans="1:59" ht="15.75" customHeight="1" x14ac:dyDescent="0.3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</row>
    <row r="772" spans="1:59" ht="15.75" customHeight="1" x14ac:dyDescent="0.3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</row>
    <row r="773" spans="1:59" ht="15.75" customHeight="1" x14ac:dyDescent="0.3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</row>
    <row r="774" spans="1:59" ht="15.75" customHeight="1" x14ac:dyDescent="0.3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</row>
    <row r="775" spans="1:59" ht="15.75" customHeight="1" x14ac:dyDescent="0.3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</row>
    <row r="776" spans="1:59" ht="15.75" customHeight="1" x14ac:dyDescent="0.3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</row>
    <row r="777" spans="1:59" ht="15.75" customHeight="1" x14ac:dyDescent="0.3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</row>
    <row r="778" spans="1:59" ht="15.75" customHeight="1" x14ac:dyDescent="0.3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</row>
    <row r="779" spans="1:59" ht="15.75" customHeight="1" x14ac:dyDescent="0.3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</row>
    <row r="780" spans="1:59" ht="15.75" customHeight="1" x14ac:dyDescent="0.3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</row>
    <row r="781" spans="1:59" ht="15.75" customHeight="1" x14ac:dyDescent="0.3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</row>
    <row r="782" spans="1:59" ht="15.75" customHeight="1" x14ac:dyDescent="0.3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</row>
    <row r="783" spans="1:59" ht="15.75" customHeight="1" x14ac:dyDescent="0.3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</row>
    <row r="784" spans="1:59" ht="15.75" customHeight="1" x14ac:dyDescent="0.3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</row>
    <row r="785" spans="1:59" ht="15.75" customHeight="1" x14ac:dyDescent="0.3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</row>
    <row r="786" spans="1:59" ht="15.75" customHeight="1" x14ac:dyDescent="0.3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</row>
    <row r="787" spans="1:59" ht="15.75" customHeight="1" x14ac:dyDescent="0.3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</row>
    <row r="788" spans="1:59" ht="15.75" customHeight="1" x14ac:dyDescent="0.3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</row>
    <row r="789" spans="1:59" ht="15.75" customHeight="1" x14ac:dyDescent="0.3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</row>
    <row r="790" spans="1:59" ht="15.75" customHeight="1" x14ac:dyDescent="0.3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</row>
    <row r="791" spans="1:59" ht="15.75" customHeight="1" x14ac:dyDescent="0.3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</row>
    <row r="792" spans="1:59" ht="15.75" customHeight="1" x14ac:dyDescent="0.3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</row>
    <row r="793" spans="1:59" ht="15.75" customHeight="1" x14ac:dyDescent="0.3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</row>
    <row r="794" spans="1:59" ht="15.75" customHeight="1" x14ac:dyDescent="0.3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</row>
    <row r="795" spans="1:59" ht="15.75" customHeight="1" x14ac:dyDescent="0.3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</row>
    <row r="796" spans="1:59" ht="15.75" customHeight="1" x14ac:dyDescent="0.3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</row>
    <row r="797" spans="1:59" ht="15.75" customHeight="1" x14ac:dyDescent="0.3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</row>
    <row r="798" spans="1:59" ht="15.75" customHeight="1" x14ac:dyDescent="0.3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</row>
    <row r="799" spans="1:59" ht="15.75" customHeight="1" x14ac:dyDescent="0.3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</row>
    <row r="800" spans="1:59" ht="15.75" customHeight="1" x14ac:dyDescent="0.3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</row>
    <row r="801" spans="1:59" ht="15.75" customHeight="1" x14ac:dyDescent="0.3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</row>
    <row r="802" spans="1:59" ht="15.75" customHeight="1" x14ac:dyDescent="0.3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</row>
    <row r="803" spans="1:59" ht="15.75" customHeight="1" x14ac:dyDescent="0.3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</row>
    <row r="804" spans="1:59" ht="15.75" customHeight="1" x14ac:dyDescent="0.3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</row>
    <row r="805" spans="1:59" ht="15.75" customHeight="1" x14ac:dyDescent="0.3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</row>
    <row r="806" spans="1:59" ht="15.75" customHeight="1" x14ac:dyDescent="0.3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</row>
    <row r="807" spans="1:59" ht="15.75" customHeight="1" x14ac:dyDescent="0.3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</row>
    <row r="808" spans="1:59" ht="15.75" customHeight="1" x14ac:dyDescent="0.3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</row>
    <row r="809" spans="1:59" ht="15.75" customHeight="1" x14ac:dyDescent="0.3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</row>
    <row r="810" spans="1:59" ht="15.75" customHeight="1" x14ac:dyDescent="0.3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</row>
    <row r="811" spans="1:59" ht="15.75" customHeight="1" x14ac:dyDescent="0.3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</row>
    <row r="812" spans="1:59" ht="15.75" customHeight="1" x14ac:dyDescent="0.3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</row>
    <row r="813" spans="1:59" ht="15.75" customHeight="1" x14ac:dyDescent="0.3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</row>
    <row r="814" spans="1:59" ht="15.75" customHeight="1" x14ac:dyDescent="0.3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</row>
    <row r="815" spans="1:59" ht="15.75" customHeight="1" x14ac:dyDescent="0.3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</row>
    <row r="816" spans="1:59" ht="15.75" customHeight="1" x14ac:dyDescent="0.3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</row>
    <row r="817" spans="1:59" ht="15.75" customHeight="1" x14ac:dyDescent="0.3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</row>
    <row r="818" spans="1:59" ht="15.75" customHeight="1" x14ac:dyDescent="0.3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</row>
    <row r="819" spans="1:59" ht="15.75" customHeight="1" x14ac:dyDescent="0.3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</row>
    <row r="820" spans="1:59" ht="15.75" customHeight="1" x14ac:dyDescent="0.3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</row>
    <row r="821" spans="1:59" ht="15.75" customHeight="1" x14ac:dyDescent="0.3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</row>
    <row r="822" spans="1:59" ht="15.75" customHeight="1" x14ac:dyDescent="0.3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</row>
    <row r="823" spans="1:59" ht="15.75" customHeight="1" x14ac:dyDescent="0.3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</row>
    <row r="824" spans="1:59" ht="15.75" customHeight="1" x14ac:dyDescent="0.3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</row>
    <row r="825" spans="1:59" ht="15.75" customHeight="1" x14ac:dyDescent="0.3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</row>
    <row r="826" spans="1:59" ht="15.75" customHeight="1" x14ac:dyDescent="0.3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</row>
    <row r="827" spans="1:59" ht="15.75" customHeight="1" x14ac:dyDescent="0.3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</row>
    <row r="828" spans="1:59" ht="15.75" customHeight="1" x14ac:dyDescent="0.3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</row>
    <row r="829" spans="1:59" ht="15.75" customHeight="1" x14ac:dyDescent="0.3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</row>
    <row r="830" spans="1:59" ht="15.75" customHeight="1" x14ac:dyDescent="0.3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</row>
    <row r="831" spans="1:59" ht="15.75" customHeight="1" x14ac:dyDescent="0.3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</row>
    <row r="832" spans="1:59" ht="15.75" customHeight="1" x14ac:dyDescent="0.3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</row>
    <row r="833" spans="1:59" ht="15.75" customHeight="1" x14ac:dyDescent="0.3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</row>
    <row r="834" spans="1:59" ht="15.75" customHeight="1" x14ac:dyDescent="0.3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</row>
    <row r="835" spans="1:59" ht="15.75" customHeight="1" x14ac:dyDescent="0.3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</row>
    <row r="836" spans="1:59" ht="15.75" customHeight="1" x14ac:dyDescent="0.3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</row>
    <row r="837" spans="1:59" ht="15.75" customHeight="1" x14ac:dyDescent="0.3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</row>
    <row r="838" spans="1:59" ht="15.75" customHeight="1" x14ac:dyDescent="0.3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</row>
    <row r="839" spans="1:59" ht="15.75" customHeight="1" x14ac:dyDescent="0.3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</row>
    <row r="840" spans="1:59" ht="15.75" customHeight="1" x14ac:dyDescent="0.3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</row>
    <row r="841" spans="1:59" ht="15.75" customHeight="1" x14ac:dyDescent="0.3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</row>
    <row r="842" spans="1:59" ht="15.75" customHeight="1" x14ac:dyDescent="0.3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</row>
    <row r="843" spans="1:59" ht="15.75" customHeight="1" x14ac:dyDescent="0.3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</row>
    <row r="844" spans="1:59" ht="15.75" customHeight="1" x14ac:dyDescent="0.3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</row>
    <row r="845" spans="1:59" ht="15.75" customHeight="1" x14ac:dyDescent="0.3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</row>
    <row r="846" spans="1:59" ht="15.75" customHeight="1" x14ac:dyDescent="0.3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</row>
    <row r="847" spans="1:59" ht="15.75" customHeight="1" x14ac:dyDescent="0.3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</row>
    <row r="848" spans="1:59" ht="15.75" customHeight="1" x14ac:dyDescent="0.3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</row>
    <row r="849" spans="1:59" ht="15.75" customHeight="1" x14ac:dyDescent="0.3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</row>
    <row r="850" spans="1:59" ht="15.75" customHeight="1" x14ac:dyDescent="0.3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</row>
    <row r="851" spans="1:59" ht="15.75" customHeight="1" x14ac:dyDescent="0.3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</row>
    <row r="852" spans="1:59" ht="15.75" customHeight="1" x14ac:dyDescent="0.3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</row>
    <row r="853" spans="1:59" ht="15.75" customHeight="1" x14ac:dyDescent="0.3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</row>
    <row r="854" spans="1:59" ht="15.75" customHeight="1" x14ac:dyDescent="0.3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</row>
    <row r="855" spans="1:59" ht="15.75" customHeight="1" x14ac:dyDescent="0.3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</row>
    <row r="856" spans="1:59" ht="15.75" customHeight="1" x14ac:dyDescent="0.3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</row>
    <row r="857" spans="1:59" ht="15.75" customHeight="1" x14ac:dyDescent="0.3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</row>
    <row r="858" spans="1:59" ht="15.75" customHeight="1" x14ac:dyDescent="0.3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</row>
    <row r="859" spans="1:59" ht="15.75" customHeight="1" x14ac:dyDescent="0.3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</row>
    <row r="860" spans="1:59" ht="15.75" customHeight="1" x14ac:dyDescent="0.3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</row>
    <row r="861" spans="1:59" ht="15.75" customHeight="1" x14ac:dyDescent="0.3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</row>
    <row r="862" spans="1:59" ht="15.75" customHeight="1" x14ac:dyDescent="0.3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</row>
    <row r="863" spans="1:59" ht="15.75" customHeight="1" x14ac:dyDescent="0.3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</row>
    <row r="864" spans="1:59" ht="15.75" customHeight="1" x14ac:dyDescent="0.3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</row>
    <row r="865" spans="1:59" ht="15.75" customHeight="1" x14ac:dyDescent="0.3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</row>
    <row r="866" spans="1:59" ht="15.75" customHeight="1" x14ac:dyDescent="0.3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</row>
    <row r="867" spans="1:59" ht="15.75" customHeight="1" x14ac:dyDescent="0.3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</row>
    <row r="868" spans="1:59" ht="15.75" customHeight="1" x14ac:dyDescent="0.3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</row>
    <row r="869" spans="1:59" ht="15.75" customHeight="1" x14ac:dyDescent="0.3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</row>
    <row r="870" spans="1:59" ht="15.75" customHeight="1" x14ac:dyDescent="0.3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</row>
    <row r="871" spans="1:59" ht="15.75" customHeight="1" x14ac:dyDescent="0.3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</row>
    <row r="872" spans="1:59" ht="15.75" customHeight="1" x14ac:dyDescent="0.3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</row>
    <row r="873" spans="1:59" ht="15.75" customHeight="1" x14ac:dyDescent="0.3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</row>
    <row r="874" spans="1:59" ht="15.75" customHeight="1" x14ac:dyDescent="0.3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</row>
    <row r="875" spans="1:59" ht="15.75" customHeight="1" x14ac:dyDescent="0.3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</row>
    <row r="876" spans="1:59" ht="15.75" customHeight="1" x14ac:dyDescent="0.3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</row>
    <row r="877" spans="1:59" ht="15.75" customHeight="1" x14ac:dyDescent="0.3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</row>
    <row r="878" spans="1:59" ht="15.75" customHeight="1" x14ac:dyDescent="0.3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</row>
    <row r="879" spans="1:59" ht="15.75" customHeight="1" x14ac:dyDescent="0.3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</row>
    <row r="880" spans="1:59" ht="15.75" customHeight="1" x14ac:dyDescent="0.3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</row>
    <row r="881" spans="1:59" ht="15.75" customHeight="1" x14ac:dyDescent="0.3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</row>
    <row r="882" spans="1:59" ht="15.75" customHeight="1" x14ac:dyDescent="0.3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</row>
    <row r="883" spans="1:59" ht="15.75" customHeight="1" x14ac:dyDescent="0.3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</row>
    <row r="884" spans="1:59" ht="15.75" customHeight="1" x14ac:dyDescent="0.3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</row>
    <row r="885" spans="1:59" ht="15.75" customHeight="1" x14ac:dyDescent="0.3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</row>
    <row r="886" spans="1:59" ht="15.75" customHeight="1" x14ac:dyDescent="0.3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</row>
    <row r="887" spans="1:59" ht="15.75" customHeight="1" x14ac:dyDescent="0.3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</row>
    <row r="888" spans="1:59" ht="15.75" customHeight="1" x14ac:dyDescent="0.3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</row>
    <row r="889" spans="1:59" ht="15.75" customHeight="1" x14ac:dyDescent="0.3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</row>
    <row r="890" spans="1:59" ht="15.75" customHeight="1" x14ac:dyDescent="0.3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</row>
    <row r="891" spans="1:59" ht="15.75" customHeight="1" x14ac:dyDescent="0.3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</row>
    <row r="892" spans="1:59" ht="15.75" customHeight="1" x14ac:dyDescent="0.3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</row>
    <row r="893" spans="1:59" ht="15.75" customHeight="1" x14ac:dyDescent="0.3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</row>
    <row r="894" spans="1:59" ht="15.75" customHeight="1" x14ac:dyDescent="0.3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</row>
    <row r="895" spans="1:59" ht="15.75" customHeight="1" x14ac:dyDescent="0.3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</row>
    <row r="896" spans="1:59" ht="15.75" customHeight="1" x14ac:dyDescent="0.3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</row>
    <row r="897" spans="1:59" ht="15.75" customHeight="1" x14ac:dyDescent="0.3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</row>
    <row r="898" spans="1:59" ht="15.75" customHeight="1" x14ac:dyDescent="0.3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</row>
    <row r="899" spans="1:59" ht="15.75" customHeight="1" x14ac:dyDescent="0.3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</row>
    <row r="900" spans="1:59" ht="15.75" customHeight="1" x14ac:dyDescent="0.3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</row>
    <row r="901" spans="1:59" ht="15.75" customHeight="1" x14ac:dyDescent="0.3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</row>
    <row r="902" spans="1:59" ht="15.75" customHeight="1" x14ac:dyDescent="0.3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</row>
    <row r="903" spans="1:59" ht="15.75" customHeight="1" x14ac:dyDescent="0.3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</row>
    <row r="904" spans="1:59" ht="15.75" customHeight="1" x14ac:dyDescent="0.3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</row>
    <row r="905" spans="1:59" ht="15.75" customHeight="1" x14ac:dyDescent="0.3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</row>
    <row r="906" spans="1:59" ht="15.75" customHeight="1" x14ac:dyDescent="0.3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</row>
    <row r="907" spans="1:59" ht="15.75" customHeight="1" x14ac:dyDescent="0.3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</row>
    <row r="908" spans="1:59" ht="15.75" customHeight="1" x14ac:dyDescent="0.3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</row>
    <row r="909" spans="1:59" ht="15.75" customHeight="1" x14ac:dyDescent="0.3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</row>
    <row r="910" spans="1:59" ht="15.75" customHeight="1" x14ac:dyDescent="0.3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</row>
    <row r="911" spans="1:59" ht="15.75" customHeight="1" x14ac:dyDescent="0.3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</row>
    <row r="912" spans="1:59" ht="15.75" customHeight="1" x14ac:dyDescent="0.3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</row>
    <row r="913" spans="1:59" ht="15.75" customHeight="1" x14ac:dyDescent="0.3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</row>
    <row r="914" spans="1:59" ht="15.75" customHeight="1" x14ac:dyDescent="0.3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</row>
    <row r="915" spans="1:59" ht="15.75" customHeight="1" x14ac:dyDescent="0.3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</row>
    <row r="916" spans="1:59" ht="15.75" customHeight="1" x14ac:dyDescent="0.3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</row>
    <row r="917" spans="1:59" ht="15.75" customHeight="1" x14ac:dyDescent="0.3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</row>
    <row r="918" spans="1:59" ht="15.75" customHeight="1" x14ac:dyDescent="0.3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</row>
    <row r="919" spans="1:59" ht="15.75" customHeight="1" x14ac:dyDescent="0.3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</row>
    <row r="920" spans="1:59" ht="15.75" customHeight="1" x14ac:dyDescent="0.3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</row>
    <row r="921" spans="1:59" ht="15.75" customHeight="1" x14ac:dyDescent="0.3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</row>
    <row r="922" spans="1:59" ht="15.75" customHeight="1" x14ac:dyDescent="0.3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</row>
    <row r="923" spans="1:59" ht="15.75" customHeight="1" x14ac:dyDescent="0.3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</row>
    <row r="924" spans="1:59" ht="15.75" customHeight="1" x14ac:dyDescent="0.3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</row>
    <row r="925" spans="1:59" ht="15.75" customHeight="1" x14ac:dyDescent="0.3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</row>
    <row r="926" spans="1:59" ht="15.75" customHeight="1" x14ac:dyDescent="0.3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</row>
    <row r="927" spans="1:59" ht="15.75" customHeight="1" x14ac:dyDescent="0.3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</row>
    <row r="928" spans="1:59" ht="15.75" customHeight="1" x14ac:dyDescent="0.3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</row>
    <row r="929" spans="1:59" ht="15.75" customHeight="1" x14ac:dyDescent="0.3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</row>
    <row r="930" spans="1:59" ht="15.75" customHeight="1" x14ac:dyDescent="0.3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</row>
    <row r="931" spans="1:59" ht="15.75" customHeight="1" x14ac:dyDescent="0.3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</row>
    <row r="932" spans="1:59" ht="15.75" customHeight="1" x14ac:dyDescent="0.3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</row>
    <row r="933" spans="1:59" ht="15.75" customHeight="1" x14ac:dyDescent="0.3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</row>
    <row r="934" spans="1:59" ht="15.75" customHeight="1" x14ac:dyDescent="0.3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</row>
    <row r="935" spans="1:59" ht="15.75" customHeight="1" x14ac:dyDescent="0.3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</row>
    <row r="936" spans="1:59" ht="15.75" customHeight="1" x14ac:dyDescent="0.3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</row>
    <row r="937" spans="1:59" ht="15.75" customHeight="1" x14ac:dyDescent="0.3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</row>
    <row r="938" spans="1:59" ht="15.75" customHeight="1" x14ac:dyDescent="0.3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</row>
    <row r="939" spans="1:59" ht="15.75" customHeight="1" x14ac:dyDescent="0.3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</row>
    <row r="940" spans="1:59" ht="15.75" customHeight="1" x14ac:dyDescent="0.3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</row>
    <row r="941" spans="1:59" ht="15.75" customHeight="1" x14ac:dyDescent="0.3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</row>
    <row r="942" spans="1:59" ht="15.75" customHeight="1" x14ac:dyDescent="0.3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</row>
    <row r="943" spans="1:59" ht="15.75" customHeight="1" x14ac:dyDescent="0.3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</row>
    <row r="944" spans="1:59" ht="15.75" customHeight="1" x14ac:dyDescent="0.3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</row>
    <row r="945" spans="1:59" ht="15.75" customHeight="1" x14ac:dyDescent="0.3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</row>
    <row r="946" spans="1:59" ht="15.75" customHeight="1" x14ac:dyDescent="0.3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</row>
    <row r="947" spans="1:59" ht="15.75" customHeight="1" x14ac:dyDescent="0.3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</row>
    <row r="948" spans="1:59" ht="15.75" customHeight="1" x14ac:dyDescent="0.3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</row>
    <row r="949" spans="1:59" ht="15.75" customHeight="1" x14ac:dyDescent="0.3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</row>
    <row r="950" spans="1:59" ht="15.75" customHeight="1" x14ac:dyDescent="0.3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</row>
    <row r="951" spans="1:59" ht="15.75" customHeight="1" x14ac:dyDescent="0.3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</row>
    <row r="952" spans="1:59" ht="15.75" customHeight="1" x14ac:dyDescent="0.3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</row>
    <row r="953" spans="1:59" ht="15.75" customHeight="1" x14ac:dyDescent="0.3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</row>
    <row r="954" spans="1:59" ht="15.75" customHeight="1" x14ac:dyDescent="0.3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</row>
    <row r="955" spans="1:59" ht="15.75" customHeight="1" x14ac:dyDescent="0.3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</row>
    <row r="956" spans="1:59" ht="15.75" customHeight="1" x14ac:dyDescent="0.3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</row>
    <row r="957" spans="1:59" ht="15.75" customHeight="1" x14ac:dyDescent="0.3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</row>
    <row r="958" spans="1:59" ht="15.75" customHeight="1" x14ac:dyDescent="0.3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</row>
    <row r="959" spans="1:59" ht="15.75" customHeight="1" x14ac:dyDescent="0.3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</row>
    <row r="960" spans="1:59" ht="15.75" customHeight="1" x14ac:dyDescent="0.3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</row>
    <row r="961" spans="1:59" ht="15.75" customHeight="1" x14ac:dyDescent="0.3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</row>
    <row r="962" spans="1:59" ht="15.75" customHeight="1" x14ac:dyDescent="0.3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</row>
    <row r="963" spans="1:59" ht="15.75" customHeight="1" x14ac:dyDescent="0.3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</row>
    <row r="964" spans="1:59" ht="15.75" customHeight="1" x14ac:dyDescent="0.3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</row>
    <row r="965" spans="1:59" ht="15.75" customHeight="1" x14ac:dyDescent="0.3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</row>
    <row r="966" spans="1:59" ht="15.75" customHeight="1" x14ac:dyDescent="0.3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</row>
    <row r="967" spans="1:59" ht="15.75" customHeight="1" x14ac:dyDescent="0.3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</row>
    <row r="968" spans="1:59" ht="15.75" customHeight="1" x14ac:dyDescent="0.3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</row>
    <row r="969" spans="1:59" ht="15.75" customHeight="1" x14ac:dyDescent="0.3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</row>
    <row r="970" spans="1:59" ht="15.75" customHeight="1" x14ac:dyDescent="0.3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</row>
    <row r="971" spans="1:59" ht="15.75" customHeight="1" x14ac:dyDescent="0.3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</row>
    <row r="972" spans="1:59" ht="15.75" customHeight="1" x14ac:dyDescent="0.3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</row>
    <row r="973" spans="1:59" ht="15.75" customHeight="1" x14ac:dyDescent="0.3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</row>
    <row r="974" spans="1:59" ht="15.75" customHeight="1" x14ac:dyDescent="0.3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</row>
    <row r="975" spans="1:59" ht="15.75" customHeight="1" x14ac:dyDescent="0.3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</row>
    <row r="976" spans="1:59" ht="15.75" customHeight="1" x14ac:dyDescent="0.3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</row>
    <row r="977" spans="1:59" ht="15.75" customHeight="1" x14ac:dyDescent="0.3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</row>
    <row r="978" spans="1:59" ht="15.75" customHeight="1" x14ac:dyDescent="0.3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</row>
    <row r="979" spans="1:59" ht="15.75" customHeight="1" x14ac:dyDescent="0.3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</row>
    <row r="980" spans="1:59" ht="15.75" customHeight="1" x14ac:dyDescent="0.3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</row>
    <row r="981" spans="1:59" ht="15.75" customHeight="1" x14ac:dyDescent="0.3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</row>
    <row r="982" spans="1:59" ht="15.75" customHeight="1" x14ac:dyDescent="0.3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</row>
    <row r="983" spans="1:59" ht="15.75" customHeight="1" x14ac:dyDescent="0.3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</row>
    <row r="984" spans="1:59" ht="15.75" customHeight="1" x14ac:dyDescent="0.3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</row>
    <row r="985" spans="1:59" ht="15.75" customHeight="1" x14ac:dyDescent="0.3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</row>
    <row r="986" spans="1:59" ht="15.75" customHeight="1" x14ac:dyDescent="0.3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</row>
    <row r="987" spans="1:59" ht="15.75" customHeight="1" x14ac:dyDescent="0.3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</row>
    <row r="988" spans="1:59" ht="15.75" customHeight="1" x14ac:dyDescent="0.3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</row>
    <row r="989" spans="1:59" ht="15.75" customHeight="1" x14ac:dyDescent="0.3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</row>
    <row r="990" spans="1:59" ht="15.75" customHeight="1" x14ac:dyDescent="0.3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</row>
    <row r="991" spans="1:59" ht="15.75" customHeight="1" x14ac:dyDescent="0.3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</row>
    <row r="992" spans="1:59" ht="15.75" customHeight="1" x14ac:dyDescent="0.3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</row>
    <row r="993" spans="1:59" ht="15.75" customHeight="1" x14ac:dyDescent="0.3">
      <c r="A993" s="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</row>
    <row r="994" spans="1:59" ht="15.75" customHeight="1" x14ac:dyDescent="0.3">
      <c r="A994" s="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</row>
    <row r="995" spans="1:59" ht="15.75" customHeight="1" x14ac:dyDescent="0.3">
      <c r="A995" s="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</row>
    <row r="996" spans="1:59" ht="15.75" customHeight="1" x14ac:dyDescent="0.3">
      <c r="A996" s="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</row>
  </sheetData>
  <mergeCells count="64">
    <mergeCell ref="A1:BE1"/>
    <mergeCell ref="A2:BE2"/>
    <mergeCell ref="A3:BE3"/>
    <mergeCell ref="A4:BE4"/>
    <mergeCell ref="N7:N8"/>
    <mergeCell ref="O7:O8"/>
    <mergeCell ref="P7:Q7"/>
    <mergeCell ref="R7:S7"/>
    <mergeCell ref="T7:T8"/>
    <mergeCell ref="D29:AA29"/>
    <mergeCell ref="D33:AA33"/>
    <mergeCell ref="A35:AA35"/>
    <mergeCell ref="AB7:AC7"/>
    <mergeCell ref="AB29:AY29"/>
    <mergeCell ref="A5:A8"/>
    <mergeCell ref="B5:B8"/>
    <mergeCell ref="C5:C8"/>
    <mergeCell ref="J7:K7"/>
    <mergeCell ref="L7:M7"/>
    <mergeCell ref="X7:Y7"/>
    <mergeCell ref="Z7:Z8"/>
    <mergeCell ref="AA7:AA8"/>
    <mergeCell ref="AD7:AE7"/>
    <mergeCell ref="U7:U8"/>
    <mergeCell ref="AB34:AG34"/>
    <mergeCell ref="AX7:AX8"/>
    <mergeCell ref="AY7:AY8"/>
    <mergeCell ref="AM7:AM8"/>
    <mergeCell ref="AN7:AO7"/>
    <mergeCell ref="AP7:AQ7"/>
    <mergeCell ref="AR7:AR8"/>
    <mergeCell ref="AS7:AS8"/>
    <mergeCell ref="AT7:AU7"/>
    <mergeCell ref="AV7:AW7"/>
    <mergeCell ref="AH7:AI7"/>
    <mergeCell ref="AJ7:AK7"/>
    <mergeCell ref="AL7:AL8"/>
    <mergeCell ref="AF7:AF8"/>
    <mergeCell ref="AG7:AG8"/>
    <mergeCell ref="AZ29:BE29"/>
    <mergeCell ref="AB33:AY33"/>
    <mergeCell ref="AZ33:BE33"/>
    <mergeCell ref="BE7:BE8"/>
    <mergeCell ref="AZ5:BE6"/>
    <mergeCell ref="AB5:AY5"/>
    <mergeCell ref="AZ7:BA7"/>
    <mergeCell ref="BB7:BC7"/>
    <mergeCell ref="BD7:BD8"/>
    <mergeCell ref="BF5:BF8"/>
    <mergeCell ref="BG5:BG8"/>
    <mergeCell ref="D6:I6"/>
    <mergeCell ref="J6:O6"/>
    <mergeCell ref="P6:U6"/>
    <mergeCell ref="V6:AA6"/>
    <mergeCell ref="AN6:AS6"/>
    <mergeCell ref="AT6:AY6"/>
    <mergeCell ref="D7:E7"/>
    <mergeCell ref="F7:G7"/>
    <mergeCell ref="H7:H8"/>
    <mergeCell ref="I7:I8"/>
    <mergeCell ref="AB6:AG6"/>
    <mergeCell ref="AH6:AM6"/>
    <mergeCell ref="D5:AA5"/>
    <mergeCell ref="V7:W7"/>
  </mergeCells>
  <pageMargins left="0.19685039370078741" right="0.19685039370078741" top="0.19685039370078741" bottom="0.19685039370078741" header="0" footer="0"/>
  <pageSetup paperSize="8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BH996"/>
  <sheetViews>
    <sheetView tabSelected="1" zoomScale="70" zoomScaleNormal="70" workbookViewId="0">
      <selection activeCell="E11" sqref="E11"/>
    </sheetView>
  </sheetViews>
  <sheetFormatPr defaultColWidth="14.375" defaultRowHeight="15" customHeight="1" x14ac:dyDescent="0.3"/>
  <cols>
    <col min="1" max="1" width="30.25" bestFit="1" customWidth="1"/>
    <col min="2" max="2" width="7.125" customWidth="1"/>
    <col min="3" max="3" width="71.375" bestFit="1" customWidth="1"/>
    <col min="4" max="52" width="8.625" customWidth="1"/>
    <col min="53" max="53" width="11.125" customWidth="1"/>
    <col min="54" max="54" width="8.625" customWidth="1"/>
    <col min="55" max="55" width="11.125" customWidth="1"/>
    <col min="56" max="57" width="8.625" customWidth="1"/>
    <col min="58" max="58" width="18.125" customWidth="1"/>
    <col min="59" max="59" width="20.625" customWidth="1"/>
  </cols>
  <sheetData>
    <row r="1" spans="1:60" s="4" customFormat="1" ht="21.75" customHeight="1" x14ac:dyDescent="0.2">
      <c r="A1" s="80" t="s">
        <v>193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29"/>
      <c r="BG1" s="29"/>
    </row>
    <row r="2" spans="1:60" s="4" customFormat="1" ht="21.75" customHeight="1" x14ac:dyDescent="0.2">
      <c r="A2" s="81" t="s">
        <v>194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29"/>
      <c r="BG2" s="29"/>
    </row>
    <row r="3" spans="1:60" s="4" customFormat="1" ht="13.8" x14ac:dyDescent="0.25">
      <c r="A3" s="112" t="s">
        <v>256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29"/>
      <c r="BG3" s="29"/>
    </row>
    <row r="4" spans="1:60" s="4" customFormat="1" ht="24" customHeight="1" thickBot="1" x14ac:dyDescent="0.25">
      <c r="A4" s="80" t="s">
        <v>195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29"/>
      <c r="BG4" s="29"/>
    </row>
    <row r="5" spans="1:60" ht="15.75" customHeight="1" thickTop="1" thickBot="1" x14ac:dyDescent="0.35">
      <c r="A5" s="94" t="s">
        <v>209</v>
      </c>
      <c r="B5" s="95" t="s">
        <v>210</v>
      </c>
      <c r="C5" s="96" t="s">
        <v>208</v>
      </c>
      <c r="D5" s="77" t="s">
        <v>205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77" t="s">
        <v>205</v>
      </c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79" t="s">
        <v>204</v>
      </c>
      <c r="BA5" s="64"/>
      <c r="BB5" s="64"/>
      <c r="BC5" s="64"/>
      <c r="BD5" s="64"/>
      <c r="BE5" s="64"/>
      <c r="BF5" s="82" t="s">
        <v>206</v>
      </c>
      <c r="BG5" s="82" t="s">
        <v>207</v>
      </c>
      <c r="BH5" s="4"/>
    </row>
    <row r="6" spans="1:60" ht="15.75" customHeight="1" thickTop="1" thickBot="1" x14ac:dyDescent="0.35">
      <c r="A6" s="94"/>
      <c r="B6" s="95"/>
      <c r="C6" s="96"/>
      <c r="D6" s="75" t="s">
        <v>0</v>
      </c>
      <c r="E6" s="64"/>
      <c r="F6" s="64"/>
      <c r="G6" s="64"/>
      <c r="H6" s="64"/>
      <c r="I6" s="64"/>
      <c r="J6" s="75" t="s">
        <v>1</v>
      </c>
      <c r="K6" s="64"/>
      <c r="L6" s="64"/>
      <c r="M6" s="64"/>
      <c r="N6" s="64"/>
      <c r="O6" s="64"/>
      <c r="P6" s="75" t="s">
        <v>2</v>
      </c>
      <c r="Q6" s="64"/>
      <c r="R6" s="64"/>
      <c r="S6" s="64"/>
      <c r="T6" s="64"/>
      <c r="U6" s="64"/>
      <c r="V6" s="75" t="s">
        <v>3</v>
      </c>
      <c r="W6" s="64"/>
      <c r="X6" s="64"/>
      <c r="Y6" s="64"/>
      <c r="Z6" s="64"/>
      <c r="AA6" s="64"/>
      <c r="AB6" s="75" t="s">
        <v>4</v>
      </c>
      <c r="AC6" s="64"/>
      <c r="AD6" s="64"/>
      <c r="AE6" s="64"/>
      <c r="AF6" s="64"/>
      <c r="AG6" s="64"/>
      <c r="AH6" s="75" t="s">
        <v>5</v>
      </c>
      <c r="AI6" s="64"/>
      <c r="AJ6" s="64"/>
      <c r="AK6" s="64"/>
      <c r="AL6" s="64"/>
      <c r="AM6" s="64"/>
      <c r="AN6" s="75" t="s">
        <v>6</v>
      </c>
      <c r="AO6" s="64"/>
      <c r="AP6" s="64"/>
      <c r="AQ6" s="64"/>
      <c r="AR6" s="64"/>
      <c r="AS6" s="64"/>
      <c r="AT6" s="75" t="s">
        <v>7</v>
      </c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83"/>
      <c r="BG6" s="83"/>
      <c r="BH6" s="4"/>
    </row>
    <row r="7" spans="1:60" ht="15.75" customHeight="1" thickTop="1" thickBot="1" x14ac:dyDescent="0.35">
      <c r="A7" s="94"/>
      <c r="B7" s="95"/>
      <c r="C7" s="96"/>
      <c r="D7" s="97" t="s">
        <v>197</v>
      </c>
      <c r="E7" s="97"/>
      <c r="F7" s="98" t="s">
        <v>198</v>
      </c>
      <c r="G7" s="98"/>
      <c r="H7" s="99" t="s">
        <v>199</v>
      </c>
      <c r="I7" s="100" t="s">
        <v>200</v>
      </c>
      <c r="J7" s="97" t="s">
        <v>197</v>
      </c>
      <c r="K7" s="97"/>
      <c r="L7" s="98" t="s">
        <v>198</v>
      </c>
      <c r="M7" s="98"/>
      <c r="N7" s="99" t="s">
        <v>199</v>
      </c>
      <c r="O7" s="100" t="s">
        <v>200</v>
      </c>
      <c r="P7" s="97" t="s">
        <v>197</v>
      </c>
      <c r="Q7" s="97"/>
      <c r="R7" s="98" t="s">
        <v>198</v>
      </c>
      <c r="S7" s="98"/>
      <c r="T7" s="99" t="s">
        <v>199</v>
      </c>
      <c r="U7" s="100" t="s">
        <v>200</v>
      </c>
      <c r="V7" s="97" t="s">
        <v>197</v>
      </c>
      <c r="W7" s="97"/>
      <c r="X7" s="98" t="s">
        <v>198</v>
      </c>
      <c r="Y7" s="98"/>
      <c r="Z7" s="99" t="s">
        <v>199</v>
      </c>
      <c r="AA7" s="100" t="s">
        <v>200</v>
      </c>
      <c r="AB7" s="97" t="s">
        <v>197</v>
      </c>
      <c r="AC7" s="97"/>
      <c r="AD7" s="98" t="s">
        <v>198</v>
      </c>
      <c r="AE7" s="98"/>
      <c r="AF7" s="99" t="s">
        <v>199</v>
      </c>
      <c r="AG7" s="100" t="s">
        <v>200</v>
      </c>
      <c r="AH7" s="97" t="s">
        <v>197</v>
      </c>
      <c r="AI7" s="97"/>
      <c r="AJ7" s="98" t="s">
        <v>198</v>
      </c>
      <c r="AK7" s="98"/>
      <c r="AL7" s="99" t="s">
        <v>199</v>
      </c>
      <c r="AM7" s="100" t="s">
        <v>200</v>
      </c>
      <c r="AN7" s="97" t="s">
        <v>197</v>
      </c>
      <c r="AO7" s="97"/>
      <c r="AP7" s="98" t="s">
        <v>198</v>
      </c>
      <c r="AQ7" s="98"/>
      <c r="AR7" s="99" t="s">
        <v>199</v>
      </c>
      <c r="AS7" s="100" t="s">
        <v>200</v>
      </c>
      <c r="AT7" s="97" t="s">
        <v>197</v>
      </c>
      <c r="AU7" s="97"/>
      <c r="AV7" s="98" t="s">
        <v>198</v>
      </c>
      <c r="AW7" s="98"/>
      <c r="AX7" s="99" t="s">
        <v>199</v>
      </c>
      <c r="AY7" s="100" t="s">
        <v>200</v>
      </c>
      <c r="AZ7" s="97" t="s">
        <v>197</v>
      </c>
      <c r="BA7" s="97"/>
      <c r="BB7" s="98" t="s">
        <v>198</v>
      </c>
      <c r="BC7" s="98"/>
      <c r="BD7" s="99" t="s">
        <v>199</v>
      </c>
      <c r="BE7" s="101" t="s">
        <v>203</v>
      </c>
      <c r="BF7" s="83"/>
      <c r="BG7" s="83"/>
      <c r="BH7" s="4"/>
    </row>
    <row r="8" spans="1:60" ht="79.5" customHeight="1" thickTop="1" thickBot="1" x14ac:dyDescent="0.35">
      <c r="A8" s="94"/>
      <c r="B8" s="95"/>
      <c r="C8" s="96"/>
      <c r="D8" s="102" t="s">
        <v>201</v>
      </c>
      <c r="E8" s="103" t="s">
        <v>202</v>
      </c>
      <c r="F8" s="104" t="s">
        <v>201</v>
      </c>
      <c r="G8" s="103" t="s">
        <v>202</v>
      </c>
      <c r="H8" s="99"/>
      <c r="I8" s="100"/>
      <c r="J8" s="102" t="s">
        <v>201</v>
      </c>
      <c r="K8" s="103" t="s">
        <v>202</v>
      </c>
      <c r="L8" s="104" t="s">
        <v>201</v>
      </c>
      <c r="M8" s="103" t="s">
        <v>202</v>
      </c>
      <c r="N8" s="99"/>
      <c r="O8" s="100"/>
      <c r="P8" s="102" t="s">
        <v>201</v>
      </c>
      <c r="Q8" s="103" t="s">
        <v>202</v>
      </c>
      <c r="R8" s="104" t="s">
        <v>201</v>
      </c>
      <c r="S8" s="103" t="s">
        <v>202</v>
      </c>
      <c r="T8" s="99"/>
      <c r="U8" s="100"/>
      <c r="V8" s="102" t="s">
        <v>201</v>
      </c>
      <c r="W8" s="103" t="s">
        <v>202</v>
      </c>
      <c r="X8" s="104" t="s">
        <v>201</v>
      </c>
      <c r="Y8" s="103" t="s">
        <v>202</v>
      </c>
      <c r="Z8" s="99"/>
      <c r="AA8" s="100"/>
      <c r="AB8" s="102" t="s">
        <v>201</v>
      </c>
      <c r="AC8" s="103" t="s">
        <v>202</v>
      </c>
      <c r="AD8" s="104" t="s">
        <v>201</v>
      </c>
      <c r="AE8" s="103" t="s">
        <v>202</v>
      </c>
      <c r="AF8" s="99"/>
      <c r="AG8" s="100"/>
      <c r="AH8" s="102" t="s">
        <v>201</v>
      </c>
      <c r="AI8" s="103" t="s">
        <v>202</v>
      </c>
      <c r="AJ8" s="104" t="s">
        <v>201</v>
      </c>
      <c r="AK8" s="103" t="s">
        <v>202</v>
      </c>
      <c r="AL8" s="99"/>
      <c r="AM8" s="100"/>
      <c r="AN8" s="102" t="s">
        <v>201</v>
      </c>
      <c r="AO8" s="103" t="s">
        <v>202</v>
      </c>
      <c r="AP8" s="104" t="s">
        <v>201</v>
      </c>
      <c r="AQ8" s="103" t="s">
        <v>202</v>
      </c>
      <c r="AR8" s="99"/>
      <c r="AS8" s="100"/>
      <c r="AT8" s="102" t="s">
        <v>201</v>
      </c>
      <c r="AU8" s="103" t="s">
        <v>202</v>
      </c>
      <c r="AV8" s="104" t="s">
        <v>201</v>
      </c>
      <c r="AW8" s="103" t="s">
        <v>202</v>
      </c>
      <c r="AX8" s="99"/>
      <c r="AY8" s="100"/>
      <c r="AZ8" s="102" t="s">
        <v>201</v>
      </c>
      <c r="BA8" s="103" t="s">
        <v>202</v>
      </c>
      <c r="BB8" s="104" t="s">
        <v>201</v>
      </c>
      <c r="BC8" s="103" t="s">
        <v>202</v>
      </c>
      <c r="BD8" s="99"/>
      <c r="BE8" s="101"/>
      <c r="BF8" s="83"/>
      <c r="BG8" s="83"/>
      <c r="BH8" s="4"/>
    </row>
    <row r="9" spans="1:60" ht="15.75" customHeight="1" thickBot="1" x14ac:dyDescent="0.35">
      <c r="A9" s="11"/>
      <c r="B9" s="12"/>
      <c r="C9" s="120" t="s">
        <v>234</v>
      </c>
      <c r="D9" s="14">
        <f>SUM('Környezetmérnöki alapszak_nappa'!D74)</f>
        <v>12</v>
      </c>
      <c r="E9" s="14">
        <f>SUM('Környezetmérnöki alapszak_nappa'!E74)</f>
        <v>144</v>
      </c>
      <c r="F9" s="14">
        <f>SUM('Környezetmérnöki alapszak_nappa'!F74)</f>
        <v>24</v>
      </c>
      <c r="G9" s="14">
        <f>SUM('Környezetmérnöki alapszak_nappa'!G74)</f>
        <v>288</v>
      </c>
      <c r="H9" s="14">
        <f>SUM('Környezetmérnöki alapszak_nappa'!H74)</f>
        <v>29</v>
      </c>
      <c r="I9" s="14" t="s">
        <v>10</v>
      </c>
      <c r="J9" s="14">
        <f>SUM('Környezetmérnöki alapszak_nappa'!J74)</f>
        <v>19</v>
      </c>
      <c r="K9" s="14">
        <f>SUM('Környezetmérnöki alapszak_nappa'!K74)</f>
        <v>228</v>
      </c>
      <c r="L9" s="14">
        <f>SUM('Környezetmérnöki alapszak_nappa'!L74)</f>
        <v>16</v>
      </c>
      <c r="M9" s="14">
        <f>SUM('Környezetmérnöki alapszak_nappa'!M74)</f>
        <v>192</v>
      </c>
      <c r="N9" s="14">
        <f>SUM('Környezetmérnöki alapszak_nappa'!N74)</f>
        <v>32</v>
      </c>
      <c r="O9" s="14" t="s">
        <v>10</v>
      </c>
      <c r="P9" s="14">
        <f>SUM('Környezetmérnöki alapszak_nappa'!P74)</f>
        <v>14</v>
      </c>
      <c r="Q9" s="14">
        <f>SUM('Környezetmérnöki alapszak_nappa'!Q74)</f>
        <v>168</v>
      </c>
      <c r="R9" s="14">
        <f>SUM('Környezetmérnöki alapszak_nappa'!R74)</f>
        <v>17</v>
      </c>
      <c r="S9" s="14">
        <f>SUM('Környezetmérnöki alapszak_nappa'!S74)</f>
        <v>204</v>
      </c>
      <c r="T9" s="14">
        <f>SUM('Környezetmérnöki alapszak_nappa'!T74)</f>
        <v>29</v>
      </c>
      <c r="U9" s="14" t="s">
        <v>10</v>
      </c>
      <c r="V9" s="14">
        <f>SUM('Környezetmérnöki alapszak_nappa'!V74)</f>
        <v>15</v>
      </c>
      <c r="W9" s="14">
        <f>SUM('Környezetmérnöki alapszak_nappa'!W74)</f>
        <v>180</v>
      </c>
      <c r="X9" s="14">
        <f>SUM('Környezetmérnöki alapszak_nappa'!X74)</f>
        <v>12</v>
      </c>
      <c r="Y9" s="14">
        <f>SUM('Környezetmérnöki alapszak_nappa'!Y74)</f>
        <v>144</v>
      </c>
      <c r="Z9" s="14">
        <f>SUM('Környezetmérnöki alapszak_nappa'!Z74)</f>
        <v>26</v>
      </c>
      <c r="AA9" s="14" t="s">
        <v>10</v>
      </c>
      <c r="AB9" s="14">
        <f>SUM('Környezetmérnöki alapszak_nappa'!AB74)</f>
        <v>12</v>
      </c>
      <c r="AC9" s="14">
        <f>SUM('Környezetmérnöki alapszak_nappa'!AC74)</f>
        <v>144</v>
      </c>
      <c r="AD9" s="14">
        <f>SUM('Környezetmérnöki alapszak_nappa'!AD74)</f>
        <v>11</v>
      </c>
      <c r="AE9" s="14">
        <f>SUM('Környezetmérnöki alapszak_nappa'!AE74)</f>
        <v>132</v>
      </c>
      <c r="AF9" s="14">
        <f>SUM('Környezetmérnöki alapszak_nappa'!AF74)</f>
        <v>18</v>
      </c>
      <c r="AG9" s="14" t="s">
        <v>10</v>
      </c>
      <c r="AH9" s="14">
        <f>SUM('Környezetmérnöki alapszak_nappa'!AH74)</f>
        <v>5</v>
      </c>
      <c r="AI9" s="14">
        <f>SUM('Környezetmérnöki alapszak_nappa'!AI74)</f>
        <v>60</v>
      </c>
      <c r="AJ9" s="14">
        <f>SUM('Környezetmérnöki alapszak_nappa'!AJ74)</f>
        <v>7</v>
      </c>
      <c r="AK9" s="14">
        <f>SUM('Környezetmérnöki alapszak_nappa'!AK74)</f>
        <v>124</v>
      </c>
      <c r="AL9" s="14">
        <f>SUM('Környezetmérnöki alapszak_nappa'!AL74)</f>
        <v>19</v>
      </c>
      <c r="AM9" s="14" t="s">
        <v>10</v>
      </c>
      <c r="AN9" s="14">
        <f>SUM('Környezetmérnöki alapszak_nappa'!AN74)</f>
        <v>9</v>
      </c>
      <c r="AO9" s="14">
        <f>SUM('Környezetmérnöki alapszak_nappa'!AO74)</f>
        <v>108</v>
      </c>
      <c r="AP9" s="14">
        <f>SUM('Környezetmérnöki alapszak_nappa'!AP74)</f>
        <v>5</v>
      </c>
      <c r="AQ9" s="14">
        <f>SUM('Környezetmérnöki alapszak_nappa'!AQ74)</f>
        <v>60</v>
      </c>
      <c r="AR9" s="14">
        <f>SUM('Környezetmérnöki alapszak_nappa'!AR74)</f>
        <v>17</v>
      </c>
      <c r="AS9" s="14" t="s">
        <v>10</v>
      </c>
      <c r="AT9" s="14">
        <f>SUM('Környezetmérnöki alapszak_nappa'!AT74)</f>
        <v>0</v>
      </c>
      <c r="AU9" s="14">
        <f>SUM('Környezetmérnöki alapszak_nappa'!AU74)</f>
        <v>0</v>
      </c>
      <c r="AV9" s="14">
        <f>SUM('Környezetmérnöki alapszak_nappa'!AV74)</f>
        <v>0</v>
      </c>
      <c r="AW9" s="14">
        <f>SUM('Környezetmérnöki alapszak_nappa'!AW74)</f>
        <v>0</v>
      </c>
      <c r="AX9" s="14">
        <f>SUM('Környezetmérnöki alapszak_nappa'!AX74)</f>
        <v>0</v>
      </c>
      <c r="AY9" s="14" t="s">
        <v>10</v>
      </c>
      <c r="AZ9" s="14">
        <f>SUM('Környezetmérnöki alapszak_nappa'!AZ74)</f>
        <v>86</v>
      </c>
      <c r="BA9" s="14">
        <f>SUM('Környezetmérnöki alapszak_nappa'!BA74)</f>
        <v>1032</v>
      </c>
      <c r="BB9" s="14">
        <f>SUM('Környezetmérnöki alapszak_nappa'!BB74)</f>
        <v>84</v>
      </c>
      <c r="BC9" s="14">
        <f>SUM('Környezetmérnöki alapszak_nappa'!BC74)</f>
        <v>1144</v>
      </c>
      <c r="BD9" s="14">
        <f>SUM('Környezetmérnöki alapszak_nappa'!BD74)</f>
        <v>170</v>
      </c>
      <c r="BE9" s="14">
        <f>SUM('Környezetmérnöki alapszak_nappa'!BE74)</f>
        <v>181</v>
      </c>
      <c r="BF9" s="58"/>
      <c r="BG9" s="58"/>
      <c r="BH9" s="4"/>
    </row>
    <row r="10" spans="1:60" ht="15.75" customHeight="1" x14ac:dyDescent="0.3">
      <c r="A10" s="59" t="s">
        <v>1</v>
      </c>
      <c r="B10" s="15"/>
      <c r="C10" s="121" t="s">
        <v>235</v>
      </c>
      <c r="D10" s="16"/>
      <c r="E10" s="17"/>
      <c r="F10" s="16"/>
      <c r="G10" s="17"/>
      <c r="H10" s="16"/>
      <c r="I10" s="18"/>
      <c r="J10" s="16"/>
      <c r="K10" s="17"/>
      <c r="L10" s="16"/>
      <c r="M10" s="17"/>
      <c r="N10" s="16"/>
      <c r="O10" s="18"/>
      <c r="P10" s="16"/>
      <c r="Q10" s="17"/>
      <c r="R10" s="16"/>
      <c r="S10" s="17"/>
      <c r="T10" s="16"/>
      <c r="U10" s="18"/>
      <c r="V10" s="16"/>
      <c r="W10" s="17"/>
      <c r="X10" s="16"/>
      <c r="Y10" s="17"/>
      <c r="Z10" s="16"/>
      <c r="AA10" s="18"/>
      <c r="AB10" s="16"/>
      <c r="AC10" s="17"/>
      <c r="AD10" s="16"/>
      <c r="AE10" s="17"/>
      <c r="AF10" s="16"/>
      <c r="AG10" s="18"/>
      <c r="AH10" s="16"/>
      <c r="AI10" s="17"/>
      <c r="AJ10" s="16"/>
      <c r="AK10" s="17"/>
      <c r="AL10" s="16"/>
      <c r="AM10" s="18"/>
      <c r="AN10" s="16"/>
      <c r="AO10" s="17"/>
      <c r="AP10" s="16"/>
      <c r="AQ10" s="17"/>
      <c r="AR10" s="16"/>
      <c r="AS10" s="18"/>
      <c r="AT10" s="16"/>
      <c r="AU10" s="17"/>
      <c r="AV10" s="16"/>
      <c r="AW10" s="17"/>
      <c r="AX10" s="16"/>
      <c r="AY10" s="18"/>
      <c r="AZ10" s="16"/>
      <c r="BA10" s="16"/>
      <c r="BB10" s="16"/>
      <c r="BC10" s="16"/>
      <c r="BD10" s="16"/>
      <c r="BE10" s="18"/>
      <c r="BF10" s="10"/>
      <c r="BG10" s="10"/>
      <c r="BH10" s="4"/>
    </row>
    <row r="11" spans="1:60" ht="15.75" customHeight="1" x14ac:dyDescent="0.3">
      <c r="A11" s="8" t="s">
        <v>16</v>
      </c>
      <c r="B11" s="19" t="s">
        <v>17</v>
      </c>
      <c r="C11" s="129" t="s">
        <v>257</v>
      </c>
      <c r="D11" s="8"/>
      <c r="E11" s="20" t="str">
        <f t="shared" ref="E11:E24" si="0">IF(D11*12=0,"",D11*12)</f>
        <v/>
      </c>
      <c r="F11" s="8"/>
      <c r="G11" s="20" t="str">
        <f t="shared" ref="G11:G24" si="1">IF(F11*12=0,"",F11*12)</f>
        <v/>
      </c>
      <c r="H11" s="8"/>
      <c r="I11" s="8"/>
      <c r="J11" s="8"/>
      <c r="K11" s="20" t="str">
        <f t="shared" ref="K11:K24" si="2">IF(J11*12=0,"",J11*12)</f>
        <v/>
      </c>
      <c r="L11" s="8"/>
      <c r="M11" s="20" t="str">
        <f t="shared" ref="M11:M24" si="3">IF(L11*12=0,"",L11*12)</f>
        <v/>
      </c>
      <c r="N11" s="8"/>
      <c r="O11" s="8"/>
      <c r="P11" s="8"/>
      <c r="Q11" s="20" t="str">
        <f t="shared" ref="Q11:Q24" si="4">IF(P11*12=0,"",P11*12)</f>
        <v/>
      </c>
      <c r="R11" s="8"/>
      <c r="S11" s="20" t="str">
        <f t="shared" ref="S11:S24" si="5">IF(R11*12=0,"",R11*12)</f>
        <v/>
      </c>
      <c r="T11" s="8"/>
      <c r="U11" s="8"/>
      <c r="V11" s="8"/>
      <c r="W11" s="20" t="str">
        <f t="shared" ref="W11:W24" si="6">IF(V11*12=0,"",V11*12)</f>
        <v/>
      </c>
      <c r="X11" s="8"/>
      <c r="Y11" s="20"/>
      <c r="Z11" s="8"/>
      <c r="AA11" s="8"/>
      <c r="AB11" s="8"/>
      <c r="AC11" s="20" t="str">
        <f t="shared" ref="AC11:AC24" si="7">IF(AB11*12=0,"",AB11*12)</f>
        <v/>
      </c>
      <c r="AD11" s="8"/>
      <c r="AE11" s="20" t="str">
        <f t="shared" ref="AE11:AE24" si="8">IF(AD11*12=0,"",AD11*12)</f>
        <v/>
      </c>
      <c r="AF11" s="8"/>
      <c r="AG11" s="8"/>
      <c r="AH11" s="8"/>
      <c r="AI11" s="20" t="str">
        <f t="shared" ref="AI11:AI24" si="9">IF(AH11*12=0,"",AH11*12)</f>
        <v/>
      </c>
      <c r="AJ11" s="8"/>
      <c r="AK11" s="20" t="str">
        <f t="shared" ref="AK11:AK24" si="10">IF(AJ11*12=0,"",AJ11*12)</f>
        <v/>
      </c>
      <c r="AL11" s="8"/>
      <c r="AM11" s="8"/>
      <c r="AN11" s="8"/>
      <c r="AO11" s="20" t="str">
        <f>IF(AN11*12=0,"",AN11*12)</f>
        <v/>
      </c>
      <c r="AP11" s="8"/>
      <c r="AQ11" s="20">
        <v>32</v>
      </c>
      <c r="AR11" s="8">
        <v>3</v>
      </c>
      <c r="AS11" s="8" t="s">
        <v>20</v>
      </c>
      <c r="AT11" s="8"/>
      <c r="AU11" s="20" t="str">
        <f>IF(AT11*12=0,"",AT11*12)</f>
        <v/>
      </c>
      <c r="AV11" s="8"/>
      <c r="AW11" s="20" t="str">
        <f>IF(AV11*12=0,"",AV11*12)</f>
        <v/>
      </c>
      <c r="AX11" s="8"/>
      <c r="AY11" s="8"/>
      <c r="AZ11" s="20" t="str">
        <f t="shared" ref="AZ11:AZ24" si="11">IF(D11+J11+P11+V11+AB11+AH11+AN11+AT11=0,"",D11+J11+P11+V11+AB11+AH11+AN11+AT11)</f>
        <v/>
      </c>
      <c r="BA11" s="20" t="str">
        <f t="shared" ref="BA11:BA24" si="12">IF((D11+J11+P11+V11+AB11+AH11+AN11+AT11)*12=0,"",(D11+J11+P11+V11+AB11+AH11+AN11+AT11)*12)</f>
        <v/>
      </c>
      <c r="BB11" s="20" t="str">
        <f t="shared" ref="BB11:BB24" si="13">IF(F11+L11+R11+X11+AD11+AJ11+AP11+AV11=0,"",F11+L11+R11+X11+AD11+AJ11+AP11+AV11)</f>
        <v/>
      </c>
      <c r="BC11" s="20">
        <v>32</v>
      </c>
      <c r="BD11" s="20">
        <f t="shared" ref="BD11:BD24" si="14">IF(N11+H11+T11+Z11+AF11+AL11+AR11+AX11=0,"",N11+H11+T11+Z11+AF11+AL11+AR11+AX11)</f>
        <v>3</v>
      </c>
      <c r="BE11" s="21" t="str">
        <f t="shared" ref="BE11:BE24" si="15">IF(D11+F11+L11+J11+P11+R11+V11+X11+AB11+AD11+AH11+AJ11+AN11+AP11+AT11+AV11=0,"",D11+F11+L11+J11+P11+R11+V11+X11+AB11+AD11+AH11+AJ11+AN11+AP11+AT11+AV11)</f>
        <v/>
      </c>
      <c r="BF11" s="86" t="s">
        <v>129</v>
      </c>
      <c r="BG11" s="58" t="s">
        <v>24</v>
      </c>
      <c r="BH11" s="4"/>
    </row>
    <row r="12" spans="1:60" ht="15.75" customHeight="1" x14ac:dyDescent="0.3">
      <c r="A12" s="8" t="s">
        <v>26</v>
      </c>
      <c r="B12" s="19" t="s">
        <v>17</v>
      </c>
      <c r="C12" s="129" t="s">
        <v>258</v>
      </c>
      <c r="D12" s="8"/>
      <c r="E12" s="20" t="str">
        <f t="shared" si="0"/>
        <v/>
      </c>
      <c r="F12" s="8"/>
      <c r="G12" s="20" t="str">
        <f t="shared" si="1"/>
        <v/>
      </c>
      <c r="H12" s="8"/>
      <c r="I12" s="8"/>
      <c r="J12" s="8"/>
      <c r="K12" s="20" t="str">
        <f t="shared" si="2"/>
        <v/>
      </c>
      <c r="L12" s="8"/>
      <c r="M12" s="20" t="str">
        <f t="shared" si="3"/>
        <v/>
      </c>
      <c r="N12" s="8"/>
      <c r="O12" s="8"/>
      <c r="P12" s="8"/>
      <c r="Q12" s="20" t="str">
        <f t="shared" si="4"/>
        <v/>
      </c>
      <c r="R12" s="8"/>
      <c r="S12" s="20" t="str">
        <f t="shared" si="5"/>
        <v/>
      </c>
      <c r="T12" s="8"/>
      <c r="U12" s="8"/>
      <c r="V12" s="8"/>
      <c r="W12" s="20" t="str">
        <f t="shared" si="6"/>
        <v/>
      </c>
      <c r="X12" s="8"/>
      <c r="Y12" s="20" t="str">
        <f t="shared" ref="Y12:Y24" si="16">IF(X12*12=0,"",X12*12)</f>
        <v/>
      </c>
      <c r="Z12" s="8"/>
      <c r="AA12" s="8"/>
      <c r="AB12" s="8">
        <v>2</v>
      </c>
      <c r="AC12" s="20">
        <f t="shared" si="7"/>
        <v>24</v>
      </c>
      <c r="AD12" s="8"/>
      <c r="AE12" s="20" t="str">
        <f t="shared" si="8"/>
        <v/>
      </c>
      <c r="AF12" s="8">
        <v>2</v>
      </c>
      <c r="AG12" s="8" t="s">
        <v>20</v>
      </c>
      <c r="AH12" s="8"/>
      <c r="AI12" s="20" t="str">
        <f t="shared" si="9"/>
        <v/>
      </c>
      <c r="AJ12" s="8"/>
      <c r="AK12" s="20" t="str">
        <f t="shared" si="10"/>
        <v/>
      </c>
      <c r="AL12" s="8"/>
      <c r="AM12" s="8"/>
      <c r="AN12" s="8"/>
      <c r="AO12" s="20" t="str">
        <f t="shared" ref="AO12:AO13" si="17">IF(AN12*14=0,"",AN12*14)</f>
        <v/>
      </c>
      <c r="AP12" s="8"/>
      <c r="AQ12" s="20" t="str">
        <f t="shared" ref="AQ12:AQ13" si="18">IF(AP12*14=0,"",AP12*14)</f>
        <v/>
      </c>
      <c r="AR12" s="8"/>
      <c r="AS12" s="8"/>
      <c r="AT12" s="8"/>
      <c r="AU12" s="20" t="str">
        <f t="shared" ref="AU12:AU13" si="19">IF(AT12*14=0,"",AT12*14)</f>
        <v/>
      </c>
      <c r="AV12" s="8"/>
      <c r="AW12" s="20" t="str">
        <f t="shared" ref="AW12:AW13" si="20">IF(AV12*14=0,"",AV12*14)</f>
        <v/>
      </c>
      <c r="AX12" s="8"/>
      <c r="AY12" s="8"/>
      <c r="AZ12" s="20">
        <f t="shared" si="11"/>
        <v>2</v>
      </c>
      <c r="BA12" s="20">
        <f t="shared" si="12"/>
        <v>24</v>
      </c>
      <c r="BB12" s="20" t="str">
        <f t="shared" si="13"/>
        <v/>
      </c>
      <c r="BC12" s="20" t="str">
        <f t="shared" ref="BC12:BC24" si="21">IF((L12+F12+R12+X12+AD12+AJ12+AP12+AV12)*12=0,"",(L12+F12+R12+X12+AD12+AJ12+AP12+AV12)*12)</f>
        <v/>
      </c>
      <c r="BD12" s="20">
        <f t="shared" si="14"/>
        <v>2</v>
      </c>
      <c r="BE12" s="21">
        <f t="shared" si="15"/>
        <v>2</v>
      </c>
      <c r="BF12" s="88" t="s">
        <v>131</v>
      </c>
      <c r="BG12" s="58" t="s">
        <v>118</v>
      </c>
      <c r="BH12" s="4"/>
    </row>
    <row r="13" spans="1:60" ht="15.75" customHeight="1" x14ac:dyDescent="0.3">
      <c r="A13" s="8" t="s">
        <v>30</v>
      </c>
      <c r="B13" s="19" t="s">
        <v>17</v>
      </c>
      <c r="C13" s="129" t="s">
        <v>259</v>
      </c>
      <c r="D13" s="8"/>
      <c r="E13" s="20" t="str">
        <f t="shared" si="0"/>
        <v/>
      </c>
      <c r="F13" s="8"/>
      <c r="G13" s="20" t="str">
        <f t="shared" si="1"/>
        <v/>
      </c>
      <c r="H13" s="8"/>
      <c r="I13" s="8"/>
      <c r="J13" s="8"/>
      <c r="K13" s="20" t="str">
        <f t="shared" si="2"/>
        <v/>
      </c>
      <c r="L13" s="8"/>
      <c r="M13" s="20" t="str">
        <f t="shared" si="3"/>
        <v/>
      </c>
      <c r="N13" s="8"/>
      <c r="O13" s="8"/>
      <c r="P13" s="8"/>
      <c r="Q13" s="20" t="str">
        <f t="shared" si="4"/>
        <v/>
      </c>
      <c r="R13" s="8"/>
      <c r="S13" s="20" t="str">
        <f t="shared" si="5"/>
        <v/>
      </c>
      <c r="T13" s="8"/>
      <c r="U13" s="8"/>
      <c r="V13" s="8"/>
      <c r="W13" s="20" t="str">
        <f t="shared" si="6"/>
        <v/>
      </c>
      <c r="X13" s="8"/>
      <c r="Y13" s="20" t="str">
        <f t="shared" si="16"/>
        <v/>
      </c>
      <c r="Z13" s="8"/>
      <c r="AA13" s="8"/>
      <c r="AB13" s="8"/>
      <c r="AC13" s="20" t="str">
        <f t="shared" si="7"/>
        <v/>
      </c>
      <c r="AD13" s="8"/>
      <c r="AE13" s="20" t="str">
        <f t="shared" si="8"/>
        <v/>
      </c>
      <c r="AF13" s="8"/>
      <c r="AG13" s="8"/>
      <c r="AH13" s="8">
        <v>2</v>
      </c>
      <c r="AI13" s="20">
        <f t="shared" si="9"/>
        <v>24</v>
      </c>
      <c r="AJ13" s="8"/>
      <c r="AK13" s="20" t="str">
        <f t="shared" si="10"/>
        <v/>
      </c>
      <c r="AL13" s="8">
        <v>2</v>
      </c>
      <c r="AM13" s="8" t="s">
        <v>9</v>
      </c>
      <c r="AN13" s="8"/>
      <c r="AO13" s="20" t="str">
        <f t="shared" si="17"/>
        <v/>
      </c>
      <c r="AP13" s="8"/>
      <c r="AQ13" s="20" t="str">
        <f t="shared" si="18"/>
        <v/>
      </c>
      <c r="AR13" s="8"/>
      <c r="AS13" s="8"/>
      <c r="AT13" s="8"/>
      <c r="AU13" s="20" t="str">
        <f t="shared" si="19"/>
        <v/>
      </c>
      <c r="AV13" s="8"/>
      <c r="AW13" s="20" t="str">
        <f t="shared" si="20"/>
        <v/>
      </c>
      <c r="AX13" s="8"/>
      <c r="AY13" s="8"/>
      <c r="AZ13" s="20">
        <f t="shared" si="11"/>
        <v>2</v>
      </c>
      <c r="BA13" s="20">
        <f t="shared" si="12"/>
        <v>24</v>
      </c>
      <c r="BB13" s="20" t="str">
        <f t="shared" si="13"/>
        <v/>
      </c>
      <c r="BC13" s="20" t="str">
        <f t="shared" si="21"/>
        <v/>
      </c>
      <c r="BD13" s="20">
        <f t="shared" si="14"/>
        <v>2</v>
      </c>
      <c r="BE13" s="21">
        <f t="shared" si="15"/>
        <v>2</v>
      </c>
      <c r="BF13" s="88" t="s">
        <v>131</v>
      </c>
      <c r="BG13" s="58" t="s">
        <v>118</v>
      </c>
      <c r="BH13" s="4"/>
    </row>
    <row r="14" spans="1:60" ht="15.75" customHeight="1" x14ac:dyDescent="0.3">
      <c r="A14" s="24" t="s">
        <v>33</v>
      </c>
      <c r="B14" s="130" t="s">
        <v>17</v>
      </c>
      <c r="C14" s="131" t="s">
        <v>260</v>
      </c>
      <c r="D14" s="8"/>
      <c r="E14" s="20" t="str">
        <f t="shared" si="0"/>
        <v/>
      </c>
      <c r="F14" s="8"/>
      <c r="G14" s="20" t="str">
        <f t="shared" si="1"/>
        <v/>
      </c>
      <c r="H14" s="8"/>
      <c r="I14" s="8"/>
      <c r="J14" s="8"/>
      <c r="K14" s="20" t="str">
        <f t="shared" si="2"/>
        <v/>
      </c>
      <c r="L14" s="8"/>
      <c r="M14" s="20" t="str">
        <f t="shared" si="3"/>
        <v/>
      </c>
      <c r="N14" s="8"/>
      <c r="O14" s="8"/>
      <c r="P14" s="8"/>
      <c r="Q14" s="20" t="str">
        <f t="shared" si="4"/>
        <v/>
      </c>
      <c r="R14" s="8"/>
      <c r="S14" s="20" t="str">
        <f t="shared" si="5"/>
        <v/>
      </c>
      <c r="T14" s="8"/>
      <c r="U14" s="8"/>
      <c r="V14" s="8"/>
      <c r="W14" s="20" t="str">
        <f t="shared" si="6"/>
        <v/>
      </c>
      <c r="X14" s="8"/>
      <c r="Y14" s="20" t="str">
        <f t="shared" si="16"/>
        <v/>
      </c>
      <c r="Z14" s="8"/>
      <c r="AA14" s="8"/>
      <c r="AB14" s="8">
        <v>2</v>
      </c>
      <c r="AC14" s="20">
        <f t="shared" si="7"/>
        <v>24</v>
      </c>
      <c r="AD14" s="8">
        <v>2</v>
      </c>
      <c r="AE14" s="20">
        <f t="shared" si="8"/>
        <v>24</v>
      </c>
      <c r="AF14" s="8">
        <v>4</v>
      </c>
      <c r="AG14" s="8" t="s">
        <v>9</v>
      </c>
      <c r="AH14" s="8"/>
      <c r="AI14" s="20" t="str">
        <f t="shared" si="9"/>
        <v/>
      </c>
      <c r="AJ14" s="8"/>
      <c r="AK14" s="20" t="str">
        <f t="shared" si="10"/>
        <v/>
      </c>
      <c r="AL14" s="8"/>
      <c r="AM14" s="8"/>
      <c r="AN14" s="8"/>
      <c r="AO14" s="20" t="str">
        <f t="shared" ref="AO14:AO24" si="22">IF(AN14*12=0,"",AN14*12)</f>
        <v/>
      </c>
      <c r="AP14" s="8"/>
      <c r="AQ14" s="20" t="str">
        <f t="shared" ref="AQ14:AQ24" si="23">IF(AP14*12=0,"",AP14*12)</f>
        <v/>
      </c>
      <c r="AR14" s="8"/>
      <c r="AS14" s="8"/>
      <c r="AT14" s="8"/>
      <c r="AU14" s="20" t="str">
        <f t="shared" ref="AU14:AU24" si="24">IF(AT14*12=0,"",AT14*12)</f>
        <v/>
      </c>
      <c r="AV14" s="8"/>
      <c r="AW14" s="20" t="str">
        <f t="shared" ref="AW14:AW24" si="25">IF(AV14*12=0,"",AV14*12)</f>
        <v/>
      </c>
      <c r="AX14" s="8"/>
      <c r="AY14" s="8"/>
      <c r="AZ14" s="20">
        <f t="shared" si="11"/>
        <v>2</v>
      </c>
      <c r="BA14" s="20">
        <f t="shared" si="12"/>
        <v>24</v>
      </c>
      <c r="BB14" s="20">
        <f t="shared" si="13"/>
        <v>2</v>
      </c>
      <c r="BC14" s="20">
        <f t="shared" si="21"/>
        <v>24</v>
      </c>
      <c r="BD14" s="20">
        <f t="shared" si="14"/>
        <v>4</v>
      </c>
      <c r="BE14" s="21">
        <f t="shared" si="15"/>
        <v>4</v>
      </c>
      <c r="BF14" s="86" t="s">
        <v>129</v>
      </c>
      <c r="BG14" s="58" t="s">
        <v>36</v>
      </c>
      <c r="BH14" s="4"/>
    </row>
    <row r="15" spans="1:60" ht="15.75" customHeight="1" x14ac:dyDescent="0.3">
      <c r="A15" s="8" t="s">
        <v>38</v>
      </c>
      <c r="B15" s="19" t="s">
        <v>17</v>
      </c>
      <c r="C15" s="129" t="s">
        <v>261</v>
      </c>
      <c r="D15" s="8"/>
      <c r="E15" s="20" t="str">
        <f t="shared" si="0"/>
        <v/>
      </c>
      <c r="F15" s="8"/>
      <c r="G15" s="20" t="str">
        <f t="shared" si="1"/>
        <v/>
      </c>
      <c r="H15" s="8"/>
      <c r="I15" s="8"/>
      <c r="J15" s="8"/>
      <c r="K15" s="20" t="str">
        <f t="shared" si="2"/>
        <v/>
      </c>
      <c r="L15" s="8"/>
      <c r="M15" s="20" t="str">
        <f t="shared" si="3"/>
        <v/>
      </c>
      <c r="N15" s="8"/>
      <c r="O15" s="8"/>
      <c r="P15" s="8"/>
      <c r="Q15" s="20" t="str">
        <f t="shared" si="4"/>
        <v/>
      </c>
      <c r="R15" s="8"/>
      <c r="S15" s="20" t="str">
        <f t="shared" si="5"/>
        <v/>
      </c>
      <c r="T15" s="8"/>
      <c r="U15" s="8"/>
      <c r="V15" s="8"/>
      <c r="W15" s="20" t="str">
        <f t="shared" si="6"/>
        <v/>
      </c>
      <c r="X15" s="8"/>
      <c r="Y15" s="20" t="str">
        <f t="shared" si="16"/>
        <v/>
      </c>
      <c r="Z15" s="8"/>
      <c r="AA15" s="8"/>
      <c r="AB15" s="8">
        <v>3</v>
      </c>
      <c r="AC15" s="20">
        <f t="shared" si="7"/>
        <v>36</v>
      </c>
      <c r="AD15" s="8">
        <v>1</v>
      </c>
      <c r="AE15" s="20">
        <f t="shared" si="8"/>
        <v>12</v>
      </c>
      <c r="AF15" s="8">
        <v>4</v>
      </c>
      <c r="AG15" s="8" t="s">
        <v>9</v>
      </c>
      <c r="AH15" s="8"/>
      <c r="AI15" s="20" t="str">
        <f t="shared" si="9"/>
        <v/>
      </c>
      <c r="AJ15" s="8"/>
      <c r="AK15" s="20" t="str">
        <f t="shared" si="10"/>
        <v/>
      </c>
      <c r="AL15" s="8"/>
      <c r="AM15" s="8"/>
      <c r="AN15" s="8"/>
      <c r="AO15" s="20" t="str">
        <f t="shared" si="22"/>
        <v/>
      </c>
      <c r="AP15" s="8"/>
      <c r="AQ15" s="20" t="str">
        <f t="shared" si="23"/>
        <v/>
      </c>
      <c r="AR15" s="8"/>
      <c r="AS15" s="8"/>
      <c r="AT15" s="8"/>
      <c r="AU15" s="20" t="str">
        <f t="shared" si="24"/>
        <v/>
      </c>
      <c r="AV15" s="8"/>
      <c r="AW15" s="20" t="str">
        <f t="shared" si="25"/>
        <v/>
      </c>
      <c r="AX15" s="8"/>
      <c r="AY15" s="8"/>
      <c r="AZ15" s="20">
        <f t="shared" si="11"/>
        <v>3</v>
      </c>
      <c r="BA15" s="20">
        <f t="shared" si="12"/>
        <v>36</v>
      </c>
      <c r="BB15" s="20">
        <f t="shared" si="13"/>
        <v>1</v>
      </c>
      <c r="BC15" s="20">
        <f t="shared" si="21"/>
        <v>12</v>
      </c>
      <c r="BD15" s="20">
        <f t="shared" si="14"/>
        <v>4</v>
      </c>
      <c r="BE15" s="21">
        <f t="shared" si="15"/>
        <v>4</v>
      </c>
      <c r="BF15" s="86" t="s">
        <v>129</v>
      </c>
      <c r="BG15" s="58" t="s">
        <v>117</v>
      </c>
      <c r="BH15" s="4"/>
    </row>
    <row r="16" spans="1:60" ht="15.75" customHeight="1" x14ac:dyDescent="0.3">
      <c r="A16" s="8" t="s">
        <v>42</v>
      </c>
      <c r="B16" s="19" t="s">
        <v>17</v>
      </c>
      <c r="C16" s="132" t="s">
        <v>262</v>
      </c>
      <c r="D16" s="8"/>
      <c r="E16" s="20" t="str">
        <f t="shared" si="0"/>
        <v/>
      </c>
      <c r="F16" s="8"/>
      <c r="G16" s="20" t="str">
        <f t="shared" si="1"/>
        <v/>
      </c>
      <c r="H16" s="8"/>
      <c r="I16" s="8"/>
      <c r="J16" s="8"/>
      <c r="K16" s="20" t="str">
        <f t="shared" si="2"/>
        <v/>
      </c>
      <c r="L16" s="8"/>
      <c r="M16" s="20" t="str">
        <f t="shared" si="3"/>
        <v/>
      </c>
      <c r="N16" s="8"/>
      <c r="O16" s="8"/>
      <c r="P16" s="8"/>
      <c r="Q16" s="20" t="str">
        <f t="shared" si="4"/>
        <v/>
      </c>
      <c r="R16" s="8"/>
      <c r="S16" s="20" t="str">
        <f t="shared" si="5"/>
        <v/>
      </c>
      <c r="T16" s="8"/>
      <c r="U16" s="8"/>
      <c r="V16" s="8"/>
      <c r="W16" s="20" t="str">
        <f t="shared" si="6"/>
        <v/>
      </c>
      <c r="X16" s="8"/>
      <c r="Y16" s="20" t="str">
        <f t="shared" si="16"/>
        <v/>
      </c>
      <c r="Z16" s="8"/>
      <c r="AA16" s="8"/>
      <c r="AB16" s="8"/>
      <c r="AC16" s="20" t="str">
        <f t="shared" si="7"/>
        <v/>
      </c>
      <c r="AD16" s="8"/>
      <c r="AE16" s="20" t="str">
        <f t="shared" si="8"/>
        <v/>
      </c>
      <c r="AF16" s="8"/>
      <c r="AG16" s="8"/>
      <c r="AH16" s="8">
        <v>4</v>
      </c>
      <c r="AI16" s="20">
        <f t="shared" si="9"/>
        <v>48</v>
      </c>
      <c r="AJ16" s="8">
        <v>2</v>
      </c>
      <c r="AK16" s="20">
        <f t="shared" si="10"/>
        <v>24</v>
      </c>
      <c r="AL16" s="8">
        <v>6</v>
      </c>
      <c r="AM16" s="8" t="s">
        <v>9</v>
      </c>
      <c r="AN16" s="8"/>
      <c r="AO16" s="20" t="str">
        <f t="shared" si="22"/>
        <v/>
      </c>
      <c r="AP16" s="8"/>
      <c r="AQ16" s="20" t="str">
        <f t="shared" si="23"/>
        <v/>
      </c>
      <c r="AR16" s="8"/>
      <c r="AS16" s="8"/>
      <c r="AT16" s="8"/>
      <c r="AU16" s="20" t="str">
        <f t="shared" si="24"/>
        <v/>
      </c>
      <c r="AV16" s="8"/>
      <c r="AW16" s="20" t="str">
        <f t="shared" si="25"/>
        <v/>
      </c>
      <c r="AX16" s="8"/>
      <c r="AY16" s="8"/>
      <c r="AZ16" s="20">
        <f t="shared" si="11"/>
        <v>4</v>
      </c>
      <c r="BA16" s="20">
        <f t="shared" si="12"/>
        <v>48</v>
      </c>
      <c r="BB16" s="20">
        <f t="shared" si="13"/>
        <v>2</v>
      </c>
      <c r="BC16" s="20">
        <f t="shared" si="21"/>
        <v>24</v>
      </c>
      <c r="BD16" s="20">
        <f t="shared" si="14"/>
        <v>6</v>
      </c>
      <c r="BE16" s="21">
        <f t="shared" si="15"/>
        <v>6</v>
      </c>
      <c r="BF16" s="86" t="s">
        <v>129</v>
      </c>
      <c r="BG16" s="58" t="s">
        <v>36</v>
      </c>
      <c r="BH16" s="4"/>
    </row>
    <row r="17" spans="1:60" ht="15.75" customHeight="1" x14ac:dyDescent="0.3">
      <c r="A17" s="8" t="s">
        <v>45</v>
      </c>
      <c r="B17" s="19" t="s">
        <v>17</v>
      </c>
      <c r="C17" s="129" t="s">
        <v>263</v>
      </c>
      <c r="D17" s="8"/>
      <c r="E17" s="20" t="str">
        <f t="shared" si="0"/>
        <v/>
      </c>
      <c r="F17" s="8"/>
      <c r="G17" s="20" t="str">
        <f t="shared" si="1"/>
        <v/>
      </c>
      <c r="H17" s="8"/>
      <c r="I17" s="8"/>
      <c r="J17" s="8"/>
      <c r="K17" s="20" t="str">
        <f t="shared" si="2"/>
        <v/>
      </c>
      <c r="L17" s="8"/>
      <c r="M17" s="20" t="str">
        <f t="shared" si="3"/>
        <v/>
      </c>
      <c r="N17" s="8"/>
      <c r="O17" s="8"/>
      <c r="P17" s="8"/>
      <c r="Q17" s="20" t="str">
        <f t="shared" si="4"/>
        <v/>
      </c>
      <c r="R17" s="8"/>
      <c r="S17" s="20" t="str">
        <f t="shared" si="5"/>
        <v/>
      </c>
      <c r="T17" s="8"/>
      <c r="U17" s="8"/>
      <c r="V17" s="8"/>
      <c r="W17" s="20" t="str">
        <f t="shared" si="6"/>
        <v/>
      </c>
      <c r="X17" s="8"/>
      <c r="Y17" s="20" t="str">
        <f t="shared" si="16"/>
        <v/>
      </c>
      <c r="Z17" s="8"/>
      <c r="AA17" s="8"/>
      <c r="AB17" s="8"/>
      <c r="AC17" s="20" t="str">
        <f t="shared" si="7"/>
        <v/>
      </c>
      <c r="AD17" s="8"/>
      <c r="AE17" s="20" t="str">
        <f t="shared" si="8"/>
        <v/>
      </c>
      <c r="AF17" s="8"/>
      <c r="AG17" s="8"/>
      <c r="AH17" s="8"/>
      <c r="AI17" s="20" t="str">
        <f t="shared" si="9"/>
        <v/>
      </c>
      <c r="AJ17" s="8"/>
      <c r="AK17" s="20" t="str">
        <f t="shared" si="10"/>
        <v/>
      </c>
      <c r="AL17" s="8"/>
      <c r="AM17" s="8"/>
      <c r="AN17" s="8">
        <v>1</v>
      </c>
      <c r="AO17" s="20">
        <f t="shared" si="22"/>
        <v>12</v>
      </c>
      <c r="AP17" s="8">
        <v>2</v>
      </c>
      <c r="AQ17" s="20">
        <f t="shared" si="23"/>
        <v>24</v>
      </c>
      <c r="AR17" s="8">
        <v>3</v>
      </c>
      <c r="AS17" s="8" t="s">
        <v>9</v>
      </c>
      <c r="AT17" s="8"/>
      <c r="AU17" s="20" t="str">
        <f t="shared" si="24"/>
        <v/>
      </c>
      <c r="AV17" s="8"/>
      <c r="AW17" s="20" t="str">
        <f t="shared" si="25"/>
        <v/>
      </c>
      <c r="AX17" s="8"/>
      <c r="AY17" s="8"/>
      <c r="AZ17" s="20">
        <f t="shared" si="11"/>
        <v>1</v>
      </c>
      <c r="BA17" s="20">
        <f t="shared" si="12"/>
        <v>12</v>
      </c>
      <c r="BB17" s="20">
        <f t="shared" si="13"/>
        <v>2</v>
      </c>
      <c r="BC17" s="20">
        <f t="shared" si="21"/>
        <v>24</v>
      </c>
      <c r="BD17" s="20">
        <f t="shared" si="14"/>
        <v>3</v>
      </c>
      <c r="BE17" s="21">
        <f t="shared" si="15"/>
        <v>3</v>
      </c>
      <c r="BF17" s="86" t="s">
        <v>129</v>
      </c>
      <c r="BG17" s="58" t="s">
        <v>44</v>
      </c>
      <c r="BH17" s="4"/>
    </row>
    <row r="18" spans="1:60" ht="15.75" customHeight="1" x14ac:dyDescent="0.3">
      <c r="A18" s="8" t="s">
        <v>51</v>
      </c>
      <c r="B18" s="19" t="s">
        <v>17</v>
      </c>
      <c r="C18" s="129" t="s">
        <v>264</v>
      </c>
      <c r="D18" s="8"/>
      <c r="E18" s="20" t="str">
        <f t="shared" si="0"/>
        <v/>
      </c>
      <c r="F18" s="8"/>
      <c r="G18" s="20" t="str">
        <f t="shared" si="1"/>
        <v/>
      </c>
      <c r="H18" s="8"/>
      <c r="I18" s="8"/>
      <c r="J18" s="8"/>
      <c r="K18" s="20" t="str">
        <f t="shared" si="2"/>
        <v/>
      </c>
      <c r="L18" s="8"/>
      <c r="M18" s="20" t="str">
        <f t="shared" si="3"/>
        <v/>
      </c>
      <c r="N18" s="8"/>
      <c r="O18" s="8"/>
      <c r="P18" s="8"/>
      <c r="Q18" s="20" t="str">
        <f t="shared" si="4"/>
        <v/>
      </c>
      <c r="R18" s="8"/>
      <c r="S18" s="20" t="str">
        <f t="shared" si="5"/>
        <v/>
      </c>
      <c r="T18" s="8"/>
      <c r="U18" s="8"/>
      <c r="V18" s="24">
        <v>1</v>
      </c>
      <c r="W18" s="133">
        <v>12</v>
      </c>
      <c r="X18" s="24">
        <v>2</v>
      </c>
      <c r="Y18" s="133">
        <v>24</v>
      </c>
      <c r="Z18" s="24">
        <v>3</v>
      </c>
      <c r="AA18" s="24" t="s">
        <v>14</v>
      </c>
      <c r="AB18" s="8"/>
      <c r="AC18" s="20" t="str">
        <f t="shared" si="7"/>
        <v/>
      </c>
      <c r="AD18" s="8"/>
      <c r="AE18" s="20" t="str">
        <f t="shared" si="8"/>
        <v/>
      </c>
      <c r="AF18" s="8"/>
      <c r="AG18" s="8"/>
      <c r="AH18" s="8"/>
      <c r="AI18" s="20" t="str">
        <f t="shared" si="9"/>
        <v/>
      </c>
      <c r="AJ18" s="8"/>
      <c r="AK18" s="20" t="str">
        <f t="shared" si="10"/>
        <v/>
      </c>
      <c r="AL18" s="8"/>
      <c r="AM18" s="8"/>
      <c r="AN18" s="8"/>
      <c r="AO18" s="20"/>
      <c r="AP18" s="8"/>
      <c r="AQ18" s="20"/>
      <c r="AR18" s="8"/>
      <c r="AS18" s="8"/>
      <c r="AT18" s="8"/>
      <c r="AU18" s="20" t="str">
        <f t="shared" si="24"/>
        <v/>
      </c>
      <c r="AV18" s="8"/>
      <c r="AW18" s="20" t="str">
        <f t="shared" si="25"/>
        <v/>
      </c>
      <c r="AX18" s="8"/>
      <c r="AY18" s="8"/>
      <c r="AZ18" s="20">
        <f t="shared" si="11"/>
        <v>1</v>
      </c>
      <c r="BA18" s="20">
        <f t="shared" si="12"/>
        <v>12</v>
      </c>
      <c r="BB18" s="20">
        <f t="shared" si="13"/>
        <v>2</v>
      </c>
      <c r="BC18" s="20">
        <f t="shared" si="21"/>
        <v>24</v>
      </c>
      <c r="BD18" s="20">
        <f t="shared" si="14"/>
        <v>3</v>
      </c>
      <c r="BE18" s="21">
        <f t="shared" si="15"/>
        <v>3</v>
      </c>
      <c r="BF18" s="86" t="s">
        <v>129</v>
      </c>
      <c r="BG18" s="58" t="s">
        <v>44</v>
      </c>
      <c r="BH18" s="4"/>
    </row>
    <row r="19" spans="1:60" ht="15.75" customHeight="1" x14ac:dyDescent="0.3">
      <c r="A19" s="8" t="s">
        <v>56</v>
      </c>
      <c r="B19" s="19" t="s">
        <v>17</v>
      </c>
      <c r="C19" s="129" t="s">
        <v>265</v>
      </c>
      <c r="D19" s="8"/>
      <c r="E19" s="20" t="str">
        <f t="shared" si="0"/>
        <v/>
      </c>
      <c r="F19" s="8"/>
      <c r="G19" s="20" t="str">
        <f t="shared" si="1"/>
        <v/>
      </c>
      <c r="H19" s="8"/>
      <c r="I19" s="8"/>
      <c r="J19" s="8"/>
      <c r="K19" s="20" t="str">
        <f t="shared" si="2"/>
        <v/>
      </c>
      <c r="L19" s="8"/>
      <c r="M19" s="20" t="str">
        <f t="shared" si="3"/>
        <v/>
      </c>
      <c r="N19" s="8"/>
      <c r="O19" s="8"/>
      <c r="P19" s="8"/>
      <c r="Q19" s="20" t="str">
        <f t="shared" si="4"/>
        <v/>
      </c>
      <c r="R19" s="8"/>
      <c r="S19" s="20" t="str">
        <f t="shared" si="5"/>
        <v/>
      </c>
      <c r="T19" s="8"/>
      <c r="U19" s="8"/>
      <c r="V19" s="8"/>
      <c r="W19" s="20" t="str">
        <f t="shared" si="6"/>
        <v/>
      </c>
      <c r="X19" s="8"/>
      <c r="Y19" s="20" t="str">
        <f t="shared" si="16"/>
        <v/>
      </c>
      <c r="Z19" s="8"/>
      <c r="AA19" s="8"/>
      <c r="AB19" s="8"/>
      <c r="AC19" s="20" t="str">
        <f t="shared" si="7"/>
        <v/>
      </c>
      <c r="AD19" s="8"/>
      <c r="AE19" s="20" t="str">
        <f t="shared" si="8"/>
        <v/>
      </c>
      <c r="AF19" s="8"/>
      <c r="AG19" s="8"/>
      <c r="AH19" s="8"/>
      <c r="AI19" s="20" t="str">
        <f t="shared" si="9"/>
        <v/>
      </c>
      <c r="AJ19" s="8"/>
      <c r="AK19" s="20" t="str">
        <f t="shared" si="10"/>
        <v/>
      </c>
      <c r="AL19" s="8"/>
      <c r="AM19" s="8"/>
      <c r="AN19" s="8">
        <v>2</v>
      </c>
      <c r="AO19" s="20">
        <f t="shared" si="22"/>
        <v>24</v>
      </c>
      <c r="AP19" s="8">
        <v>1</v>
      </c>
      <c r="AQ19" s="20">
        <f t="shared" si="23"/>
        <v>12</v>
      </c>
      <c r="AR19" s="8">
        <v>3</v>
      </c>
      <c r="AS19" s="8" t="s">
        <v>14</v>
      </c>
      <c r="AT19" s="8"/>
      <c r="AU19" s="20" t="str">
        <f t="shared" si="24"/>
        <v/>
      </c>
      <c r="AV19" s="8"/>
      <c r="AW19" s="20" t="str">
        <f t="shared" si="25"/>
        <v/>
      </c>
      <c r="AX19" s="8"/>
      <c r="AY19" s="8"/>
      <c r="AZ19" s="20">
        <f t="shared" si="11"/>
        <v>2</v>
      </c>
      <c r="BA19" s="20">
        <f t="shared" si="12"/>
        <v>24</v>
      </c>
      <c r="BB19" s="20">
        <f t="shared" si="13"/>
        <v>1</v>
      </c>
      <c r="BC19" s="20">
        <f t="shared" si="21"/>
        <v>12</v>
      </c>
      <c r="BD19" s="20">
        <f t="shared" si="14"/>
        <v>3</v>
      </c>
      <c r="BE19" s="21">
        <f t="shared" si="15"/>
        <v>3</v>
      </c>
      <c r="BF19" s="86" t="s">
        <v>129</v>
      </c>
      <c r="BG19" s="58" t="s">
        <v>36</v>
      </c>
      <c r="BH19" s="4"/>
    </row>
    <row r="20" spans="1:60" ht="15.75" customHeight="1" x14ac:dyDescent="0.3">
      <c r="A20" s="54"/>
      <c r="B20" s="19" t="s">
        <v>17</v>
      </c>
      <c r="C20" s="122" t="s">
        <v>247</v>
      </c>
      <c r="D20" s="8"/>
      <c r="E20" s="20" t="str">
        <f t="shared" si="0"/>
        <v/>
      </c>
      <c r="F20" s="8"/>
      <c r="G20" s="20" t="str">
        <f t="shared" si="1"/>
        <v/>
      </c>
      <c r="H20" s="8"/>
      <c r="I20" s="8"/>
      <c r="J20" s="8"/>
      <c r="K20" s="20" t="str">
        <f t="shared" si="2"/>
        <v/>
      </c>
      <c r="L20" s="8"/>
      <c r="M20" s="20" t="str">
        <f t="shared" si="3"/>
        <v/>
      </c>
      <c r="N20" s="8"/>
      <c r="O20" s="8"/>
      <c r="P20" s="8"/>
      <c r="Q20" s="20" t="str">
        <f t="shared" si="4"/>
        <v/>
      </c>
      <c r="R20" s="8">
        <v>2</v>
      </c>
      <c r="S20" s="20">
        <f t="shared" si="5"/>
        <v>24</v>
      </c>
      <c r="T20" s="8">
        <v>2</v>
      </c>
      <c r="U20" s="8" t="s">
        <v>20</v>
      </c>
      <c r="V20" s="8"/>
      <c r="W20" s="20" t="str">
        <f t="shared" si="6"/>
        <v/>
      </c>
      <c r="X20" s="8"/>
      <c r="Y20" s="20" t="str">
        <f t="shared" si="16"/>
        <v/>
      </c>
      <c r="Z20" s="8"/>
      <c r="AA20" s="8"/>
      <c r="AB20" s="8"/>
      <c r="AC20" s="20" t="str">
        <f t="shared" si="7"/>
        <v/>
      </c>
      <c r="AD20" s="8"/>
      <c r="AE20" s="20" t="str">
        <f t="shared" si="8"/>
        <v/>
      </c>
      <c r="AF20" s="8"/>
      <c r="AG20" s="8"/>
      <c r="AH20" s="8"/>
      <c r="AI20" s="20" t="str">
        <f t="shared" si="9"/>
        <v/>
      </c>
      <c r="AJ20" s="8"/>
      <c r="AK20" s="20" t="str">
        <f t="shared" si="10"/>
        <v/>
      </c>
      <c r="AL20" s="8"/>
      <c r="AM20" s="8"/>
      <c r="AN20" s="8"/>
      <c r="AO20" s="20" t="str">
        <f t="shared" si="22"/>
        <v/>
      </c>
      <c r="AP20" s="8"/>
      <c r="AQ20" s="20" t="str">
        <f t="shared" si="23"/>
        <v/>
      </c>
      <c r="AR20" s="8"/>
      <c r="AS20" s="8"/>
      <c r="AT20" s="8"/>
      <c r="AU20" s="20" t="str">
        <f t="shared" si="24"/>
        <v/>
      </c>
      <c r="AV20" s="8"/>
      <c r="AW20" s="20" t="str">
        <f t="shared" si="25"/>
        <v/>
      </c>
      <c r="AX20" s="8"/>
      <c r="AY20" s="8"/>
      <c r="AZ20" s="20" t="str">
        <f t="shared" si="11"/>
        <v/>
      </c>
      <c r="BA20" s="20" t="str">
        <f t="shared" si="12"/>
        <v/>
      </c>
      <c r="BB20" s="20">
        <f t="shared" si="13"/>
        <v>2</v>
      </c>
      <c r="BC20" s="20">
        <f t="shared" si="21"/>
        <v>24</v>
      </c>
      <c r="BD20" s="20">
        <f t="shared" si="14"/>
        <v>2</v>
      </c>
      <c r="BE20" s="21">
        <f t="shared" si="15"/>
        <v>2</v>
      </c>
      <c r="BF20" s="58"/>
      <c r="BG20" s="58"/>
      <c r="BH20" s="4"/>
    </row>
    <row r="21" spans="1:60" ht="15.75" customHeight="1" x14ac:dyDescent="0.3">
      <c r="A21" s="54"/>
      <c r="B21" s="19" t="s">
        <v>17</v>
      </c>
      <c r="C21" s="122" t="s">
        <v>248</v>
      </c>
      <c r="D21" s="8"/>
      <c r="E21" s="20" t="str">
        <f t="shared" si="0"/>
        <v/>
      </c>
      <c r="F21" s="8"/>
      <c r="G21" s="20" t="str">
        <f t="shared" si="1"/>
        <v/>
      </c>
      <c r="H21" s="8"/>
      <c r="I21" s="8"/>
      <c r="J21" s="8"/>
      <c r="K21" s="20" t="str">
        <f t="shared" si="2"/>
        <v/>
      </c>
      <c r="L21" s="8"/>
      <c r="M21" s="20" t="str">
        <f t="shared" si="3"/>
        <v/>
      </c>
      <c r="N21" s="8"/>
      <c r="O21" s="8"/>
      <c r="P21" s="8"/>
      <c r="Q21" s="20" t="str">
        <f t="shared" si="4"/>
        <v/>
      </c>
      <c r="R21" s="8"/>
      <c r="S21" s="20" t="str">
        <f t="shared" si="5"/>
        <v/>
      </c>
      <c r="T21" s="8"/>
      <c r="U21" s="8"/>
      <c r="V21" s="8"/>
      <c r="W21" s="20" t="str">
        <f t="shared" si="6"/>
        <v/>
      </c>
      <c r="X21" s="8">
        <v>2</v>
      </c>
      <c r="Y21" s="20">
        <f t="shared" si="16"/>
        <v>24</v>
      </c>
      <c r="Z21" s="8">
        <v>2</v>
      </c>
      <c r="AA21" s="8" t="s">
        <v>20</v>
      </c>
      <c r="AB21" s="8"/>
      <c r="AC21" s="20" t="str">
        <f t="shared" si="7"/>
        <v/>
      </c>
      <c r="AD21" s="8"/>
      <c r="AE21" s="20" t="str">
        <f t="shared" si="8"/>
        <v/>
      </c>
      <c r="AF21" s="8"/>
      <c r="AG21" s="8"/>
      <c r="AH21" s="8"/>
      <c r="AI21" s="20" t="str">
        <f t="shared" si="9"/>
        <v/>
      </c>
      <c r="AJ21" s="8"/>
      <c r="AK21" s="20" t="str">
        <f t="shared" si="10"/>
        <v/>
      </c>
      <c r="AL21" s="8"/>
      <c r="AM21" s="8"/>
      <c r="AN21" s="8"/>
      <c r="AO21" s="20" t="str">
        <f t="shared" si="22"/>
        <v/>
      </c>
      <c r="AP21" s="8"/>
      <c r="AQ21" s="20" t="str">
        <f t="shared" si="23"/>
        <v/>
      </c>
      <c r="AR21" s="8"/>
      <c r="AS21" s="8"/>
      <c r="AT21" s="8"/>
      <c r="AU21" s="20" t="str">
        <f t="shared" si="24"/>
        <v/>
      </c>
      <c r="AV21" s="8"/>
      <c r="AW21" s="20" t="str">
        <f t="shared" si="25"/>
        <v/>
      </c>
      <c r="AX21" s="8"/>
      <c r="AY21" s="8"/>
      <c r="AZ21" s="20" t="str">
        <f t="shared" si="11"/>
        <v/>
      </c>
      <c r="BA21" s="20" t="str">
        <f t="shared" si="12"/>
        <v/>
      </c>
      <c r="BB21" s="20">
        <f t="shared" si="13"/>
        <v>2</v>
      </c>
      <c r="BC21" s="20">
        <f t="shared" si="21"/>
        <v>24</v>
      </c>
      <c r="BD21" s="20">
        <f t="shared" si="14"/>
        <v>2</v>
      </c>
      <c r="BE21" s="21">
        <f t="shared" si="15"/>
        <v>2</v>
      </c>
      <c r="BF21" s="58"/>
      <c r="BG21" s="58"/>
      <c r="BH21" s="4"/>
    </row>
    <row r="22" spans="1:60" ht="15.75" customHeight="1" x14ac:dyDescent="0.3">
      <c r="A22" s="54"/>
      <c r="B22" s="19" t="s">
        <v>17</v>
      </c>
      <c r="C22" s="122" t="s">
        <v>249</v>
      </c>
      <c r="D22" s="8"/>
      <c r="E22" s="20" t="str">
        <f t="shared" si="0"/>
        <v/>
      </c>
      <c r="F22" s="8"/>
      <c r="G22" s="20" t="str">
        <f t="shared" si="1"/>
        <v/>
      </c>
      <c r="H22" s="8"/>
      <c r="I22" s="8"/>
      <c r="J22" s="8"/>
      <c r="K22" s="20" t="str">
        <f t="shared" si="2"/>
        <v/>
      </c>
      <c r="L22" s="8"/>
      <c r="M22" s="20" t="str">
        <f t="shared" si="3"/>
        <v/>
      </c>
      <c r="N22" s="8"/>
      <c r="O22" s="8"/>
      <c r="P22" s="8"/>
      <c r="Q22" s="20" t="str">
        <f t="shared" si="4"/>
        <v/>
      </c>
      <c r="R22" s="8"/>
      <c r="S22" s="20" t="str">
        <f t="shared" si="5"/>
        <v/>
      </c>
      <c r="T22" s="8"/>
      <c r="U22" s="8"/>
      <c r="V22" s="8"/>
      <c r="W22" s="20" t="str">
        <f t="shared" si="6"/>
        <v/>
      </c>
      <c r="X22" s="8"/>
      <c r="Y22" s="20" t="str">
        <f t="shared" si="16"/>
        <v/>
      </c>
      <c r="Z22" s="8"/>
      <c r="AA22" s="8"/>
      <c r="AB22" s="8"/>
      <c r="AC22" s="20" t="str">
        <f t="shared" si="7"/>
        <v/>
      </c>
      <c r="AD22" s="8"/>
      <c r="AE22" s="20" t="str">
        <f t="shared" si="8"/>
        <v/>
      </c>
      <c r="AF22" s="8"/>
      <c r="AG22" s="8"/>
      <c r="AH22" s="8"/>
      <c r="AI22" s="20" t="str">
        <f t="shared" si="9"/>
        <v/>
      </c>
      <c r="AJ22" s="8">
        <v>2</v>
      </c>
      <c r="AK22" s="20">
        <f t="shared" si="10"/>
        <v>24</v>
      </c>
      <c r="AL22" s="8">
        <v>2</v>
      </c>
      <c r="AM22" s="8" t="s">
        <v>20</v>
      </c>
      <c r="AN22" s="8"/>
      <c r="AO22" s="20" t="str">
        <f t="shared" si="22"/>
        <v/>
      </c>
      <c r="AP22" s="8"/>
      <c r="AQ22" s="20" t="str">
        <f t="shared" si="23"/>
        <v/>
      </c>
      <c r="AR22" s="8"/>
      <c r="AS22" s="8"/>
      <c r="AT22" s="8"/>
      <c r="AU22" s="20" t="str">
        <f t="shared" si="24"/>
        <v/>
      </c>
      <c r="AV22" s="8"/>
      <c r="AW22" s="20" t="str">
        <f t="shared" si="25"/>
        <v/>
      </c>
      <c r="AX22" s="8"/>
      <c r="AY22" s="8"/>
      <c r="AZ22" s="20" t="str">
        <f t="shared" si="11"/>
        <v/>
      </c>
      <c r="BA22" s="20" t="str">
        <f t="shared" si="12"/>
        <v/>
      </c>
      <c r="BB22" s="20">
        <f t="shared" si="13"/>
        <v>2</v>
      </c>
      <c r="BC22" s="20">
        <f t="shared" si="21"/>
        <v>24</v>
      </c>
      <c r="BD22" s="20">
        <f t="shared" si="14"/>
        <v>2</v>
      </c>
      <c r="BE22" s="21">
        <f t="shared" si="15"/>
        <v>2</v>
      </c>
      <c r="BF22" s="58"/>
      <c r="BG22" s="58"/>
      <c r="BH22" s="4"/>
    </row>
    <row r="23" spans="1:60" ht="15.75" customHeight="1" x14ac:dyDescent="0.3">
      <c r="A23" s="54"/>
      <c r="B23" s="19" t="s">
        <v>17</v>
      </c>
      <c r="C23" s="122" t="s">
        <v>250</v>
      </c>
      <c r="D23" s="8"/>
      <c r="E23" s="20" t="str">
        <f t="shared" si="0"/>
        <v/>
      </c>
      <c r="F23" s="8"/>
      <c r="G23" s="20" t="str">
        <f t="shared" si="1"/>
        <v/>
      </c>
      <c r="H23" s="8"/>
      <c r="I23" s="8"/>
      <c r="J23" s="8"/>
      <c r="K23" s="20" t="str">
        <f t="shared" si="2"/>
        <v/>
      </c>
      <c r="L23" s="8"/>
      <c r="M23" s="20" t="str">
        <f t="shared" si="3"/>
        <v/>
      </c>
      <c r="N23" s="8"/>
      <c r="O23" s="8"/>
      <c r="P23" s="8"/>
      <c r="Q23" s="20" t="str">
        <f t="shared" si="4"/>
        <v/>
      </c>
      <c r="R23" s="8"/>
      <c r="S23" s="20" t="str">
        <f t="shared" si="5"/>
        <v/>
      </c>
      <c r="T23" s="8"/>
      <c r="U23" s="8"/>
      <c r="V23" s="8"/>
      <c r="W23" s="20" t="str">
        <f t="shared" si="6"/>
        <v/>
      </c>
      <c r="X23" s="8"/>
      <c r="Y23" s="20" t="str">
        <f t="shared" si="16"/>
        <v/>
      </c>
      <c r="Z23" s="8"/>
      <c r="AA23" s="8"/>
      <c r="AB23" s="8"/>
      <c r="AC23" s="20" t="str">
        <f t="shared" si="7"/>
        <v/>
      </c>
      <c r="AD23" s="8"/>
      <c r="AE23" s="20" t="str">
        <f t="shared" si="8"/>
        <v/>
      </c>
      <c r="AF23" s="8"/>
      <c r="AG23" s="8"/>
      <c r="AH23" s="8"/>
      <c r="AI23" s="20" t="str">
        <f t="shared" si="9"/>
        <v/>
      </c>
      <c r="AJ23" s="8">
        <v>2</v>
      </c>
      <c r="AK23" s="20">
        <f t="shared" si="10"/>
        <v>24</v>
      </c>
      <c r="AL23" s="8">
        <v>2</v>
      </c>
      <c r="AM23" s="8" t="s">
        <v>20</v>
      </c>
      <c r="AN23" s="8"/>
      <c r="AO23" s="20" t="str">
        <f t="shared" si="22"/>
        <v/>
      </c>
      <c r="AP23" s="8"/>
      <c r="AQ23" s="20" t="str">
        <f t="shared" si="23"/>
        <v/>
      </c>
      <c r="AR23" s="8"/>
      <c r="AS23" s="8"/>
      <c r="AT23" s="8"/>
      <c r="AU23" s="20" t="str">
        <f t="shared" si="24"/>
        <v/>
      </c>
      <c r="AV23" s="8"/>
      <c r="AW23" s="20" t="str">
        <f t="shared" si="25"/>
        <v/>
      </c>
      <c r="AX23" s="8"/>
      <c r="AY23" s="8"/>
      <c r="AZ23" s="20" t="str">
        <f t="shared" si="11"/>
        <v/>
      </c>
      <c r="BA23" s="20" t="str">
        <f t="shared" si="12"/>
        <v/>
      </c>
      <c r="BB23" s="20">
        <f t="shared" si="13"/>
        <v>2</v>
      </c>
      <c r="BC23" s="20">
        <f t="shared" si="21"/>
        <v>24</v>
      </c>
      <c r="BD23" s="20">
        <f t="shared" si="14"/>
        <v>2</v>
      </c>
      <c r="BE23" s="21">
        <f t="shared" si="15"/>
        <v>2</v>
      </c>
      <c r="BF23" s="58"/>
      <c r="BG23" s="58"/>
      <c r="BH23" s="4"/>
    </row>
    <row r="24" spans="1:60" ht="15.75" customHeight="1" x14ac:dyDescent="0.3">
      <c r="A24" s="54"/>
      <c r="B24" s="19" t="s">
        <v>17</v>
      </c>
      <c r="C24" s="122" t="s">
        <v>251</v>
      </c>
      <c r="D24" s="8"/>
      <c r="E24" s="20" t="str">
        <f t="shared" si="0"/>
        <v/>
      </c>
      <c r="F24" s="8"/>
      <c r="G24" s="20" t="str">
        <f t="shared" si="1"/>
        <v/>
      </c>
      <c r="H24" s="8"/>
      <c r="I24" s="8"/>
      <c r="J24" s="8"/>
      <c r="K24" s="20" t="str">
        <f t="shared" si="2"/>
        <v/>
      </c>
      <c r="L24" s="8"/>
      <c r="M24" s="20" t="str">
        <f t="shared" si="3"/>
        <v/>
      </c>
      <c r="N24" s="8"/>
      <c r="O24" s="8"/>
      <c r="P24" s="8"/>
      <c r="Q24" s="20" t="str">
        <f t="shared" si="4"/>
        <v/>
      </c>
      <c r="R24" s="8"/>
      <c r="S24" s="20" t="str">
        <f t="shared" si="5"/>
        <v/>
      </c>
      <c r="T24" s="8"/>
      <c r="U24" s="8"/>
      <c r="V24" s="8"/>
      <c r="W24" s="20" t="str">
        <f t="shared" si="6"/>
        <v/>
      </c>
      <c r="X24" s="8"/>
      <c r="Y24" s="20" t="str">
        <f t="shared" si="16"/>
        <v/>
      </c>
      <c r="Z24" s="8"/>
      <c r="AA24" s="8"/>
      <c r="AB24" s="8"/>
      <c r="AC24" s="20" t="str">
        <f t="shared" si="7"/>
        <v/>
      </c>
      <c r="AD24" s="8"/>
      <c r="AE24" s="20" t="str">
        <f t="shared" si="8"/>
        <v/>
      </c>
      <c r="AF24" s="8"/>
      <c r="AG24" s="8"/>
      <c r="AH24" s="8"/>
      <c r="AI24" s="20" t="str">
        <f t="shared" si="9"/>
        <v/>
      </c>
      <c r="AJ24" s="8"/>
      <c r="AK24" s="20" t="str">
        <f t="shared" si="10"/>
        <v/>
      </c>
      <c r="AL24" s="8"/>
      <c r="AM24" s="8"/>
      <c r="AN24" s="8"/>
      <c r="AO24" s="20" t="str">
        <f t="shared" si="22"/>
        <v/>
      </c>
      <c r="AP24" s="8">
        <v>2</v>
      </c>
      <c r="AQ24" s="20">
        <f t="shared" si="23"/>
        <v>24</v>
      </c>
      <c r="AR24" s="8">
        <v>2</v>
      </c>
      <c r="AS24" s="8" t="s">
        <v>20</v>
      </c>
      <c r="AT24" s="8"/>
      <c r="AU24" s="20" t="str">
        <f t="shared" si="24"/>
        <v/>
      </c>
      <c r="AV24" s="8"/>
      <c r="AW24" s="20" t="str">
        <f t="shared" si="25"/>
        <v/>
      </c>
      <c r="AX24" s="8"/>
      <c r="AY24" s="8"/>
      <c r="AZ24" s="20" t="str">
        <f t="shared" si="11"/>
        <v/>
      </c>
      <c r="BA24" s="20" t="str">
        <f t="shared" si="12"/>
        <v/>
      </c>
      <c r="BB24" s="20">
        <f t="shared" si="13"/>
        <v>2</v>
      </c>
      <c r="BC24" s="20">
        <f t="shared" si="21"/>
        <v>24</v>
      </c>
      <c r="BD24" s="20">
        <f t="shared" si="14"/>
        <v>2</v>
      </c>
      <c r="BE24" s="21">
        <f t="shared" si="15"/>
        <v>2</v>
      </c>
      <c r="BF24" s="58"/>
      <c r="BG24" s="58"/>
      <c r="BH24" s="4"/>
    </row>
    <row r="25" spans="1:60" ht="15.75" customHeight="1" thickBot="1" x14ac:dyDescent="0.35">
      <c r="A25" s="22"/>
      <c r="B25" s="15"/>
      <c r="C25" s="134" t="s">
        <v>234</v>
      </c>
      <c r="D25" s="16">
        <f t="shared" ref="D25:H25" si="26">SUM(D11:D24)</f>
        <v>0</v>
      </c>
      <c r="E25" s="16">
        <f t="shared" si="26"/>
        <v>0</v>
      </c>
      <c r="F25" s="16">
        <f t="shared" si="26"/>
        <v>0</v>
      </c>
      <c r="G25" s="16">
        <f t="shared" si="26"/>
        <v>0</v>
      </c>
      <c r="H25" s="16">
        <f t="shared" si="26"/>
        <v>0</v>
      </c>
      <c r="I25" s="59" t="s">
        <v>10</v>
      </c>
      <c r="J25" s="16">
        <f t="shared" ref="J25:N25" si="27">SUM(J11:J24)</f>
        <v>0</v>
      </c>
      <c r="K25" s="16">
        <f t="shared" si="27"/>
        <v>0</v>
      </c>
      <c r="L25" s="16">
        <f t="shared" si="27"/>
        <v>0</v>
      </c>
      <c r="M25" s="16">
        <f t="shared" si="27"/>
        <v>0</v>
      </c>
      <c r="N25" s="16">
        <f t="shared" si="27"/>
        <v>0</v>
      </c>
      <c r="O25" s="59" t="s">
        <v>10</v>
      </c>
      <c r="P25" s="16">
        <f t="shared" ref="P25:T25" si="28">SUM(P11:P24)</f>
        <v>0</v>
      </c>
      <c r="Q25" s="16">
        <f t="shared" si="28"/>
        <v>0</v>
      </c>
      <c r="R25" s="16">
        <f t="shared" si="28"/>
        <v>2</v>
      </c>
      <c r="S25" s="16">
        <f t="shared" si="28"/>
        <v>24</v>
      </c>
      <c r="T25" s="16">
        <f t="shared" si="28"/>
        <v>2</v>
      </c>
      <c r="U25" s="59" t="s">
        <v>10</v>
      </c>
      <c r="V25" s="16">
        <f t="shared" ref="V25:Z25" si="29">SUM(V11:V24)</f>
        <v>1</v>
      </c>
      <c r="W25" s="16">
        <f t="shared" si="29"/>
        <v>12</v>
      </c>
      <c r="X25" s="16">
        <f t="shared" si="29"/>
        <v>4</v>
      </c>
      <c r="Y25" s="16">
        <f t="shared" si="29"/>
        <v>48</v>
      </c>
      <c r="Z25" s="16">
        <f t="shared" si="29"/>
        <v>5</v>
      </c>
      <c r="AA25" s="59" t="s">
        <v>10</v>
      </c>
      <c r="AB25" s="16">
        <f t="shared" ref="AB25:AF25" si="30">SUM(AB11:AB24)</f>
        <v>7</v>
      </c>
      <c r="AC25" s="16">
        <f t="shared" si="30"/>
        <v>84</v>
      </c>
      <c r="AD25" s="16">
        <f t="shared" si="30"/>
        <v>3</v>
      </c>
      <c r="AE25" s="16">
        <f t="shared" si="30"/>
        <v>36</v>
      </c>
      <c r="AF25" s="16">
        <f t="shared" si="30"/>
        <v>10</v>
      </c>
      <c r="AG25" s="59" t="s">
        <v>10</v>
      </c>
      <c r="AH25" s="16">
        <f t="shared" ref="AH25:AL25" si="31">SUM(AH11:AH24)</f>
        <v>6</v>
      </c>
      <c r="AI25" s="16">
        <f t="shared" si="31"/>
        <v>72</v>
      </c>
      <c r="AJ25" s="16">
        <f t="shared" si="31"/>
        <v>6</v>
      </c>
      <c r="AK25" s="16">
        <f t="shared" si="31"/>
        <v>72</v>
      </c>
      <c r="AL25" s="16">
        <f t="shared" si="31"/>
        <v>12</v>
      </c>
      <c r="AM25" s="59" t="s">
        <v>10</v>
      </c>
      <c r="AN25" s="16">
        <f t="shared" ref="AN25:AR25" si="32">SUM(AN11:AN24)</f>
        <v>3</v>
      </c>
      <c r="AO25" s="16">
        <f t="shared" si="32"/>
        <v>36</v>
      </c>
      <c r="AP25" s="16">
        <f t="shared" si="32"/>
        <v>5</v>
      </c>
      <c r="AQ25" s="16">
        <f t="shared" si="32"/>
        <v>92</v>
      </c>
      <c r="AR25" s="16">
        <f t="shared" si="32"/>
        <v>11</v>
      </c>
      <c r="AS25" s="59" t="s">
        <v>10</v>
      </c>
      <c r="AT25" s="16">
        <f t="shared" ref="AT25:AX25" si="33">SUM(AT11:AT24)</f>
        <v>0</v>
      </c>
      <c r="AU25" s="16">
        <f t="shared" si="33"/>
        <v>0</v>
      </c>
      <c r="AV25" s="16">
        <f t="shared" si="33"/>
        <v>0</v>
      </c>
      <c r="AW25" s="16">
        <f t="shared" si="33"/>
        <v>0</v>
      </c>
      <c r="AX25" s="16">
        <f t="shared" si="33"/>
        <v>0</v>
      </c>
      <c r="AY25" s="59" t="s">
        <v>10</v>
      </c>
      <c r="AZ25" s="16">
        <f t="shared" ref="AZ25:BE25" si="34">SUM(AZ11:AZ24)</f>
        <v>17</v>
      </c>
      <c r="BA25" s="16">
        <f t="shared" si="34"/>
        <v>204</v>
      </c>
      <c r="BB25" s="16">
        <f t="shared" si="34"/>
        <v>20</v>
      </c>
      <c r="BC25" s="16">
        <f t="shared" si="34"/>
        <v>272</v>
      </c>
      <c r="BD25" s="16">
        <f t="shared" si="34"/>
        <v>40</v>
      </c>
      <c r="BE25" s="16">
        <f t="shared" si="34"/>
        <v>37</v>
      </c>
      <c r="BF25" s="58"/>
      <c r="BG25" s="58"/>
      <c r="BH25" s="4"/>
    </row>
    <row r="26" spans="1:60" ht="15.75" customHeight="1" thickBot="1" x14ac:dyDescent="0.35">
      <c r="A26" s="22"/>
      <c r="B26" s="15"/>
      <c r="C26" s="120"/>
      <c r="D26" s="14">
        <f t="shared" ref="D26:H26" si="35">D9+D25</f>
        <v>12</v>
      </c>
      <c r="E26" s="14">
        <f t="shared" si="35"/>
        <v>144</v>
      </c>
      <c r="F26" s="14">
        <f t="shared" si="35"/>
        <v>24</v>
      </c>
      <c r="G26" s="14">
        <f t="shared" si="35"/>
        <v>288</v>
      </c>
      <c r="H26" s="14">
        <f t="shared" si="35"/>
        <v>29</v>
      </c>
      <c r="I26" s="13" t="s">
        <v>10</v>
      </c>
      <c r="J26" s="14">
        <f t="shared" ref="J26:N26" si="36">J9+J25</f>
        <v>19</v>
      </c>
      <c r="K26" s="14">
        <f t="shared" si="36"/>
        <v>228</v>
      </c>
      <c r="L26" s="14">
        <f t="shared" si="36"/>
        <v>16</v>
      </c>
      <c r="M26" s="14">
        <f t="shared" si="36"/>
        <v>192</v>
      </c>
      <c r="N26" s="14">
        <f t="shared" si="36"/>
        <v>32</v>
      </c>
      <c r="O26" s="13" t="s">
        <v>10</v>
      </c>
      <c r="P26" s="14">
        <f t="shared" ref="P26:T26" si="37">P9+P25</f>
        <v>14</v>
      </c>
      <c r="Q26" s="14">
        <f t="shared" si="37"/>
        <v>168</v>
      </c>
      <c r="R26" s="14">
        <f t="shared" si="37"/>
        <v>19</v>
      </c>
      <c r="S26" s="14">
        <f t="shared" si="37"/>
        <v>228</v>
      </c>
      <c r="T26" s="14">
        <f t="shared" si="37"/>
        <v>31</v>
      </c>
      <c r="U26" s="13" t="s">
        <v>10</v>
      </c>
      <c r="V26" s="14">
        <f t="shared" ref="V26:Z26" si="38">V9+V25</f>
        <v>16</v>
      </c>
      <c r="W26" s="14">
        <f t="shared" si="38"/>
        <v>192</v>
      </c>
      <c r="X26" s="14">
        <f t="shared" si="38"/>
        <v>16</v>
      </c>
      <c r="Y26" s="14">
        <f t="shared" si="38"/>
        <v>192</v>
      </c>
      <c r="Z26" s="14">
        <f t="shared" si="38"/>
        <v>31</v>
      </c>
      <c r="AA26" s="13" t="s">
        <v>10</v>
      </c>
      <c r="AB26" s="14">
        <f t="shared" ref="AB26:AF26" si="39">AB9+AB25</f>
        <v>19</v>
      </c>
      <c r="AC26" s="14">
        <f t="shared" si="39"/>
        <v>228</v>
      </c>
      <c r="AD26" s="14">
        <f t="shared" si="39"/>
        <v>14</v>
      </c>
      <c r="AE26" s="14">
        <f t="shared" si="39"/>
        <v>168</v>
      </c>
      <c r="AF26" s="14">
        <f t="shared" si="39"/>
        <v>28</v>
      </c>
      <c r="AG26" s="13" t="s">
        <v>10</v>
      </c>
      <c r="AH26" s="14">
        <f t="shared" ref="AH26:AL26" si="40">AH9+AH25</f>
        <v>11</v>
      </c>
      <c r="AI26" s="14">
        <f t="shared" si="40"/>
        <v>132</v>
      </c>
      <c r="AJ26" s="14">
        <f t="shared" si="40"/>
        <v>13</v>
      </c>
      <c r="AK26" s="14">
        <f t="shared" si="40"/>
        <v>196</v>
      </c>
      <c r="AL26" s="14">
        <f t="shared" si="40"/>
        <v>31</v>
      </c>
      <c r="AM26" s="13" t="s">
        <v>10</v>
      </c>
      <c r="AN26" s="14">
        <f t="shared" ref="AN26:AR26" si="41">AN9+AN25</f>
        <v>12</v>
      </c>
      <c r="AO26" s="14">
        <f t="shared" si="41"/>
        <v>144</v>
      </c>
      <c r="AP26" s="14">
        <f t="shared" si="41"/>
        <v>10</v>
      </c>
      <c r="AQ26" s="14">
        <f t="shared" si="41"/>
        <v>152</v>
      </c>
      <c r="AR26" s="14">
        <f t="shared" si="41"/>
        <v>28</v>
      </c>
      <c r="AS26" s="13" t="s">
        <v>10</v>
      </c>
      <c r="AT26" s="14">
        <f t="shared" ref="AT26:AX26" si="42">AT9+AT25</f>
        <v>0</v>
      </c>
      <c r="AU26" s="14">
        <f t="shared" si="42"/>
        <v>0</v>
      </c>
      <c r="AV26" s="14">
        <f t="shared" si="42"/>
        <v>0</v>
      </c>
      <c r="AW26" s="14">
        <f t="shared" si="42"/>
        <v>0</v>
      </c>
      <c r="AX26" s="14">
        <f t="shared" si="42"/>
        <v>0</v>
      </c>
      <c r="AY26" s="13" t="s">
        <v>10</v>
      </c>
      <c r="AZ26" s="14">
        <f t="shared" ref="AZ26:BE26" si="43">AZ9+AZ25</f>
        <v>103</v>
      </c>
      <c r="BA26" s="14">
        <f t="shared" si="43"/>
        <v>1236</v>
      </c>
      <c r="BB26" s="14">
        <f t="shared" si="43"/>
        <v>104</v>
      </c>
      <c r="BC26" s="14">
        <f t="shared" si="43"/>
        <v>1416</v>
      </c>
      <c r="BD26" s="14">
        <f t="shared" si="43"/>
        <v>210</v>
      </c>
      <c r="BE26" s="14">
        <f t="shared" si="43"/>
        <v>218</v>
      </c>
      <c r="BF26" s="58"/>
      <c r="BG26" s="58"/>
      <c r="BH26" s="4"/>
    </row>
    <row r="27" spans="1:60" ht="18.75" customHeight="1" x14ac:dyDescent="0.3">
      <c r="A27" s="59"/>
      <c r="B27" s="15"/>
      <c r="C27" s="107" t="s">
        <v>252</v>
      </c>
      <c r="D27" s="78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78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78"/>
      <c r="BA27" s="64"/>
      <c r="BB27" s="64"/>
      <c r="BC27" s="64"/>
      <c r="BD27" s="64"/>
      <c r="BE27" s="64"/>
      <c r="BF27" s="9"/>
      <c r="BG27" s="9"/>
      <c r="BH27" s="4"/>
    </row>
    <row r="28" spans="1:60" ht="15.75" customHeight="1" x14ac:dyDescent="0.3">
      <c r="A28" s="54"/>
      <c r="B28" s="19" t="s">
        <v>9</v>
      </c>
      <c r="C28" s="58"/>
      <c r="D28" s="8"/>
      <c r="E28" s="20" t="str">
        <f t="shared" ref="E28:E31" si="44">IF(D28*14=0,"",D28*14)</f>
        <v/>
      </c>
      <c r="F28" s="8"/>
      <c r="G28" s="20" t="str">
        <f t="shared" ref="G28:G31" si="45">IF(F28*14=0,"",F28*14)</f>
        <v/>
      </c>
      <c r="H28" s="8"/>
      <c r="I28" s="8"/>
      <c r="J28" s="8"/>
      <c r="K28" s="20" t="str">
        <f t="shared" ref="K28:K31" si="46">IF(J28*14=0,"",J28*14)</f>
        <v/>
      </c>
      <c r="L28" s="8"/>
      <c r="M28" s="20" t="str">
        <f t="shared" ref="M28:M31" si="47">IF(L28*14=0,"",L28*14)</f>
        <v/>
      </c>
      <c r="N28" s="8"/>
      <c r="O28" s="8"/>
      <c r="P28" s="8"/>
      <c r="Q28" s="20" t="str">
        <f t="shared" ref="Q28:Q31" si="48">IF(P28*14=0,"",P28*14)</f>
        <v/>
      </c>
      <c r="R28" s="8"/>
      <c r="S28" s="20" t="str">
        <f t="shared" ref="S28:S31" si="49">IF(R28*14=0,"",R28*14)</f>
        <v/>
      </c>
      <c r="T28" s="8"/>
      <c r="U28" s="8"/>
      <c r="V28" s="8"/>
      <c r="W28" s="20" t="str">
        <f t="shared" ref="W28:W31" si="50">IF(V28*14=0,"",V28*14)</f>
        <v/>
      </c>
      <c r="X28" s="8"/>
      <c r="Y28" s="20" t="str">
        <f t="shared" ref="Y28:Y31" si="51">IF(X28*14=0,"",X28*14)</f>
        <v/>
      </c>
      <c r="Z28" s="8"/>
      <c r="AA28" s="8"/>
      <c r="AB28" s="8"/>
      <c r="AC28" s="20" t="str">
        <f t="shared" ref="AC28:AC31" si="52">IF(AB28*14=0,"",AB28*14)</f>
        <v/>
      </c>
      <c r="AD28" s="8"/>
      <c r="AE28" s="20" t="str">
        <f t="shared" ref="AE28:AE31" si="53">IF(AD28*14=0,"",AD28*14)</f>
        <v/>
      </c>
      <c r="AF28" s="8"/>
      <c r="AG28" s="8"/>
      <c r="AH28" s="8"/>
      <c r="AI28" s="20" t="str">
        <f t="shared" ref="AI28:AI31" si="54">IF(AH28*14=0,"",AH28*14)</f>
        <v/>
      </c>
      <c r="AJ28" s="8"/>
      <c r="AK28" s="20" t="str">
        <f t="shared" ref="AK28:AK31" si="55">IF(AJ28*14=0,"",AJ28*14)</f>
        <v/>
      </c>
      <c r="AL28" s="8"/>
      <c r="AM28" s="8"/>
      <c r="AN28" s="8"/>
      <c r="AO28" s="20" t="str">
        <f t="shared" ref="AO28:AO31" si="56">IF(AN28*14=0,"",AN28*14)</f>
        <v/>
      </c>
      <c r="AP28" s="8"/>
      <c r="AQ28" s="20" t="str">
        <f t="shared" ref="AQ28:AQ31" si="57">IF(AP28*14=0,"",AP28*14)</f>
        <v/>
      </c>
      <c r="AR28" s="8"/>
      <c r="AS28" s="8"/>
      <c r="AT28" s="8"/>
      <c r="AU28" s="20" t="str">
        <f t="shared" ref="AU28:AU31" si="58">IF(AT28*14=0,"",AT28*14)</f>
        <v/>
      </c>
      <c r="AV28" s="8"/>
      <c r="AW28" s="20" t="str">
        <f t="shared" ref="AW28:AW31" si="59">IF(AV28*14=0,"",AV28*14)</f>
        <v/>
      </c>
      <c r="AX28" s="8"/>
      <c r="AY28" s="8"/>
      <c r="AZ28" s="20" t="str">
        <f t="shared" ref="AZ28:AZ30" si="60">IF(D28+J28+P28+V28+AB28+AH28+AN28+AT28=0,"",D28+J28+P28+V28+AB28+AH28+AN28+AT28)</f>
        <v/>
      </c>
      <c r="BA28" s="20" t="str">
        <f t="shared" ref="BA28:BA31" si="61">IF((P28+V28+AB28+AH28+AN28+AT28)*14=0,"",(P28+V28+AB28+AH28+AN28+AT28)*14)</f>
        <v/>
      </c>
      <c r="BB28" s="20" t="str">
        <f t="shared" ref="BB28:BB30" si="62">IF(F28+L28+R28+X28+AD28+AJ28+AP28+AV28=0,"",F28+L28+R28+X28+AD28+AJ28+AP28+AV28)</f>
        <v/>
      </c>
      <c r="BC28" s="20" t="str">
        <f t="shared" ref="BC28:BC31" si="63">IF((L28+F28+R28+X28+AD28+AJ28+AP28+AV28)*14=0,"",(L28+F28+R28+X28+AD28+AJ28+AP28+AV28)*14)</f>
        <v/>
      </c>
      <c r="BD28" s="19" t="s">
        <v>10</v>
      </c>
      <c r="BE28" s="21" t="str">
        <f t="shared" ref="BE28:BE30" si="64">IF(D28+F28+L28+J28+P28+R28+V28+X28+AB28+AD28+AH28+AJ28+AN28+AP28+AT28+AV28=0,"",D28+F28+L28+J28+P28+R28+V28+X28+AB28+AD28+AH28+AJ28+AN28+AP28+AT28+AV28)</f>
        <v/>
      </c>
      <c r="BF28" s="58"/>
      <c r="BG28" s="58"/>
      <c r="BH28" s="4"/>
    </row>
    <row r="29" spans="1:60" ht="15.75" customHeight="1" x14ac:dyDescent="0.3">
      <c r="A29" s="54"/>
      <c r="B29" s="19" t="s">
        <v>9</v>
      </c>
      <c r="C29" s="58"/>
      <c r="D29" s="8"/>
      <c r="E29" s="20" t="str">
        <f t="shared" si="44"/>
        <v/>
      </c>
      <c r="F29" s="8"/>
      <c r="G29" s="20" t="str">
        <f t="shared" si="45"/>
        <v/>
      </c>
      <c r="H29" s="8"/>
      <c r="I29" s="8"/>
      <c r="J29" s="8"/>
      <c r="K29" s="20" t="str">
        <f t="shared" si="46"/>
        <v/>
      </c>
      <c r="L29" s="8"/>
      <c r="M29" s="20" t="str">
        <f t="shared" si="47"/>
        <v/>
      </c>
      <c r="N29" s="8"/>
      <c r="O29" s="8"/>
      <c r="P29" s="8"/>
      <c r="Q29" s="20" t="str">
        <f t="shared" si="48"/>
        <v/>
      </c>
      <c r="R29" s="8"/>
      <c r="S29" s="20" t="str">
        <f t="shared" si="49"/>
        <v/>
      </c>
      <c r="T29" s="8"/>
      <c r="U29" s="8"/>
      <c r="V29" s="8"/>
      <c r="W29" s="20" t="str">
        <f t="shared" si="50"/>
        <v/>
      </c>
      <c r="X29" s="8"/>
      <c r="Y29" s="20" t="str">
        <f t="shared" si="51"/>
        <v/>
      </c>
      <c r="Z29" s="8"/>
      <c r="AA29" s="8"/>
      <c r="AB29" s="8"/>
      <c r="AC29" s="20" t="str">
        <f t="shared" si="52"/>
        <v/>
      </c>
      <c r="AD29" s="8"/>
      <c r="AE29" s="20" t="str">
        <f t="shared" si="53"/>
        <v/>
      </c>
      <c r="AF29" s="8"/>
      <c r="AG29" s="8"/>
      <c r="AH29" s="8"/>
      <c r="AI29" s="20" t="str">
        <f t="shared" si="54"/>
        <v/>
      </c>
      <c r="AJ29" s="8"/>
      <c r="AK29" s="20" t="str">
        <f t="shared" si="55"/>
        <v/>
      </c>
      <c r="AL29" s="8"/>
      <c r="AM29" s="8"/>
      <c r="AN29" s="8"/>
      <c r="AO29" s="20" t="str">
        <f t="shared" si="56"/>
        <v/>
      </c>
      <c r="AP29" s="8"/>
      <c r="AQ29" s="20" t="str">
        <f t="shared" si="57"/>
        <v/>
      </c>
      <c r="AR29" s="8"/>
      <c r="AS29" s="8"/>
      <c r="AT29" s="8"/>
      <c r="AU29" s="20" t="str">
        <f t="shared" si="58"/>
        <v/>
      </c>
      <c r="AV29" s="8"/>
      <c r="AW29" s="20" t="str">
        <f t="shared" si="59"/>
        <v/>
      </c>
      <c r="AX29" s="8"/>
      <c r="AY29" s="8"/>
      <c r="AZ29" s="20" t="str">
        <f t="shared" si="60"/>
        <v/>
      </c>
      <c r="BA29" s="20" t="str">
        <f t="shared" si="61"/>
        <v/>
      </c>
      <c r="BB29" s="20" t="str">
        <f t="shared" si="62"/>
        <v/>
      </c>
      <c r="BC29" s="20" t="str">
        <f t="shared" si="63"/>
        <v/>
      </c>
      <c r="BD29" s="19" t="s">
        <v>10</v>
      </c>
      <c r="BE29" s="21" t="str">
        <f t="shared" si="64"/>
        <v/>
      </c>
      <c r="BF29" s="58"/>
      <c r="BG29" s="58"/>
      <c r="BH29" s="4"/>
    </row>
    <row r="30" spans="1:60" ht="15.75" customHeight="1" thickBot="1" x14ac:dyDescent="0.35">
      <c r="A30" s="54"/>
      <c r="B30" s="19" t="s">
        <v>9</v>
      </c>
      <c r="C30" s="58"/>
      <c r="D30" s="8"/>
      <c r="E30" s="20" t="str">
        <f t="shared" si="44"/>
        <v/>
      </c>
      <c r="F30" s="8"/>
      <c r="G30" s="20" t="str">
        <f t="shared" si="45"/>
        <v/>
      </c>
      <c r="H30" s="8"/>
      <c r="I30" s="8"/>
      <c r="J30" s="8"/>
      <c r="K30" s="20" t="str">
        <f t="shared" si="46"/>
        <v/>
      </c>
      <c r="L30" s="8"/>
      <c r="M30" s="20" t="str">
        <f t="shared" si="47"/>
        <v/>
      </c>
      <c r="N30" s="8"/>
      <c r="O30" s="8"/>
      <c r="P30" s="8"/>
      <c r="Q30" s="20" t="str">
        <f t="shared" si="48"/>
        <v/>
      </c>
      <c r="R30" s="8"/>
      <c r="S30" s="20" t="str">
        <f t="shared" si="49"/>
        <v/>
      </c>
      <c r="T30" s="8"/>
      <c r="U30" s="8"/>
      <c r="V30" s="8"/>
      <c r="W30" s="20" t="str">
        <f t="shared" si="50"/>
        <v/>
      </c>
      <c r="X30" s="8"/>
      <c r="Y30" s="20" t="str">
        <f t="shared" si="51"/>
        <v/>
      </c>
      <c r="Z30" s="8"/>
      <c r="AA30" s="8"/>
      <c r="AB30" s="8"/>
      <c r="AC30" s="20" t="str">
        <f t="shared" si="52"/>
        <v/>
      </c>
      <c r="AD30" s="8"/>
      <c r="AE30" s="20" t="str">
        <f t="shared" si="53"/>
        <v/>
      </c>
      <c r="AF30" s="8"/>
      <c r="AG30" s="8"/>
      <c r="AH30" s="8"/>
      <c r="AI30" s="20" t="str">
        <f t="shared" si="54"/>
        <v/>
      </c>
      <c r="AJ30" s="8"/>
      <c r="AK30" s="20" t="str">
        <f t="shared" si="55"/>
        <v/>
      </c>
      <c r="AL30" s="8"/>
      <c r="AM30" s="8"/>
      <c r="AN30" s="8"/>
      <c r="AO30" s="20" t="str">
        <f t="shared" si="56"/>
        <v/>
      </c>
      <c r="AP30" s="8"/>
      <c r="AQ30" s="20" t="str">
        <f t="shared" si="57"/>
        <v/>
      </c>
      <c r="AR30" s="8"/>
      <c r="AS30" s="8"/>
      <c r="AT30" s="8"/>
      <c r="AU30" s="20" t="str">
        <f t="shared" si="58"/>
        <v/>
      </c>
      <c r="AV30" s="8"/>
      <c r="AW30" s="20" t="str">
        <f t="shared" si="59"/>
        <v/>
      </c>
      <c r="AX30" s="8"/>
      <c r="AY30" s="8"/>
      <c r="AZ30" s="20" t="str">
        <f t="shared" si="60"/>
        <v/>
      </c>
      <c r="BA30" s="20" t="str">
        <f t="shared" si="61"/>
        <v/>
      </c>
      <c r="BB30" s="20" t="str">
        <f t="shared" si="62"/>
        <v/>
      </c>
      <c r="BC30" s="20" t="str">
        <f t="shared" si="63"/>
        <v/>
      </c>
      <c r="BD30" s="19" t="s">
        <v>10</v>
      </c>
      <c r="BE30" s="21" t="str">
        <f t="shared" si="64"/>
        <v/>
      </c>
      <c r="BF30" s="58"/>
      <c r="BG30" s="58"/>
      <c r="BH30" s="4"/>
    </row>
    <row r="31" spans="1:60" ht="15.75" customHeight="1" thickBot="1" x14ac:dyDescent="0.35">
      <c r="A31" s="23"/>
      <c r="B31" s="19"/>
      <c r="C31" s="123" t="s">
        <v>266</v>
      </c>
      <c r="D31" s="16">
        <f>SUM(D28:D30)</f>
        <v>0</v>
      </c>
      <c r="E31" s="17" t="str">
        <f t="shared" si="44"/>
        <v/>
      </c>
      <c r="F31" s="16">
        <f>SUM(F28:F30)</f>
        <v>0</v>
      </c>
      <c r="G31" s="17" t="str">
        <f t="shared" si="45"/>
        <v/>
      </c>
      <c r="H31" s="20" t="s">
        <v>10</v>
      </c>
      <c r="I31" s="19" t="s">
        <v>10</v>
      </c>
      <c r="J31" s="16">
        <f>SUM(J28:J30)</f>
        <v>0</v>
      </c>
      <c r="K31" s="17" t="str">
        <f t="shared" si="46"/>
        <v/>
      </c>
      <c r="L31" s="16">
        <f>SUM(L28:L30)</f>
        <v>0</v>
      </c>
      <c r="M31" s="17" t="str">
        <f t="shared" si="47"/>
        <v/>
      </c>
      <c r="N31" s="20" t="s">
        <v>10</v>
      </c>
      <c r="O31" s="19" t="s">
        <v>10</v>
      </c>
      <c r="P31" s="16">
        <f>SUM(P28:P30)</f>
        <v>0</v>
      </c>
      <c r="Q31" s="17" t="str">
        <f t="shared" si="48"/>
        <v/>
      </c>
      <c r="R31" s="16">
        <f>SUM(R28:R30)</f>
        <v>0</v>
      </c>
      <c r="S31" s="17" t="str">
        <f t="shared" si="49"/>
        <v/>
      </c>
      <c r="T31" s="19" t="s">
        <v>10</v>
      </c>
      <c r="U31" s="19" t="s">
        <v>10</v>
      </c>
      <c r="V31" s="16">
        <f>SUM(V28:V30)</f>
        <v>0</v>
      </c>
      <c r="W31" s="17" t="str">
        <f t="shared" si="50"/>
        <v/>
      </c>
      <c r="X31" s="16">
        <f>SUM(X28:X30)</f>
        <v>0</v>
      </c>
      <c r="Y31" s="17" t="str">
        <f t="shared" si="51"/>
        <v/>
      </c>
      <c r="Z31" s="20" t="s">
        <v>10</v>
      </c>
      <c r="AA31" s="19" t="s">
        <v>10</v>
      </c>
      <c r="AB31" s="16">
        <f>SUM(AB28:AB30)</f>
        <v>0</v>
      </c>
      <c r="AC31" s="17" t="str">
        <f t="shared" si="52"/>
        <v/>
      </c>
      <c r="AD31" s="16">
        <f>SUM(AD28:AD30)</f>
        <v>0</v>
      </c>
      <c r="AE31" s="17" t="str">
        <f t="shared" si="53"/>
        <v/>
      </c>
      <c r="AF31" s="20" t="s">
        <v>10</v>
      </c>
      <c r="AG31" s="19" t="s">
        <v>10</v>
      </c>
      <c r="AH31" s="16">
        <f>SUM(AH28:AH30)</f>
        <v>0</v>
      </c>
      <c r="AI31" s="17" t="str">
        <f t="shared" si="54"/>
        <v/>
      </c>
      <c r="AJ31" s="16">
        <f>SUM(AJ28:AJ30)</f>
        <v>0</v>
      </c>
      <c r="AK31" s="17" t="str">
        <f t="shared" si="55"/>
        <v/>
      </c>
      <c r="AL31" s="20" t="s">
        <v>10</v>
      </c>
      <c r="AM31" s="19" t="s">
        <v>10</v>
      </c>
      <c r="AN31" s="16">
        <f>SUM(AN28:AN30)</f>
        <v>0</v>
      </c>
      <c r="AO31" s="17" t="str">
        <f t="shared" si="56"/>
        <v/>
      </c>
      <c r="AP31" s="16">
        <f>SUM(AP28:AP30)</f>
        <v>0</v>
      </c>
      <c r="AQ31" s="17" t="str">
        <f t="shared" si="57"/>
        <v/>
      </c>
      <c r="AR31" s="19" t="s">
        <v>10</v>
      </c>
      <c r="AS31" s="19" t="s">
        <v>10</v>
      </c>
      <c r="AT31" s="16">
        <f>SUM(AT28:AT30)</f>
        <v>0</v>
      </c>
      <c r="AU31" s="17" t="str">
        <f t="shared" si="58"/>
        <v/>
      </c>
      <c r="AV31" s="16">
        <f>SUM(AV28:AV30)</f>
        <v>0</v>
      </c>
      <c r="AW31" s="17" t="str">
        <f t="shared" si="59"/>
        <v/>
      </c>
      <c r="AX31" s="20" t="s">
        <v>10</v>
      </c>
      <c r="AY31" s="19" t="s">
        <v>10</v>
      </c>
      <c r="AZ31" s="20" t="str">
        <f>IF(D31+J31+P31+V31=0,"",D31+J31+P31+V31)</f>
        <v/>
      </c>
      <c r="BA31" s="20" t="str">
        <f t="shared" si="61"/>
        <v/>
      </c>
      <c r="BB31" s="20" t="str">
        <f>IF(F31+L31+R31+X31=0,"",F31+L31+R31+X31)</f>
        <v/>
      </c>
      <c r="BC31" s="20" t="str">
        <f t="shared" si="63"/>
        <v/>
      </c>
      <c r="BD31" s="20" t="s">
        <v>10</v>
      </c>
      <c r="BE31" s="19" t="s">
        <v>82</v>
      </c>
      <c r="BF31" s="58"/>
      <c r="BG31" s="58"/>
      <c r="BH31" s="4"/>
    </row>
    <row r="32" spans="1:60" ht="15.75" customHeight="1" x14ac:dyDescent="0.3">
      <c r="A32" s="23"/>
      <c r="B32" s="19"/>
      <c r="C32" s="59"/>
      <c r="D32" s="16">
        <f>D26+D31</f>
        <v>12</v>
      </c>
      <c r="E32" s="17">
        <f>IF(D32*12=0,"",D32*12)</f>
        <v>144</v>
      </c>
      <c r="F32" s="16">
        <f>F26+F31</f>
        <v>24</v>
      </c>
      <c r="G32" s="17">
        <f>IF(F32*12=0,"",F32*12)</f>
        <v>288</v>
      </c>
      <c r="H32" s="20" t="s">
        <v>10</v>
      </c>
      <c r="I32" s="19" t="s">
        <v>10</v>
      </c>
      <c r="J32" s="16">
        <f>J26+J31</f>
        <v>19</v>
      </c>
      <c r="K32" s="17">
        <f>IF(J32*12=0,"",J32*12)</f>
        <v>228</v>
      </c>
      <c r="L32" s="16">
        <f>L26+L31</f>
        <v>16</v>
      </c>
      <c r="M32" s="17">
        <f>IF(L32*12=0,"",L32*12)</f>
        <v>192</v>
      </c>
      <c r="N32" s="20" t="s">
        <v>10</v>
      </c>
      <c r="O32" s="19" t="s">
        <v>10</v>
      </c>
      <c r="P32" s="16">
        <f>P26+P31</f>
        <v>14</v>
      </c>
      <c r="Q32" s="17">
        <f>IF(P32*12=0,"",P32*12)</f>
        <v>168</v>
      </c>
      <c r="R32" s="16">
        <f>R26+R31</f>
        <v>19</v>
      </c>
      <c r="S32" s="17">
        <f>IF(R32*12=0,"",R32*12)</f>
        <v>228</v>
      </c>
      <c r="T32" s="19" t="s">
        <v>10</v>
      </c>
      <c r="U32" s="19" t="s">
        <v>10</v>
      </c>
      <c r="V32" s="16">
        <f>V26+V31</f>
        <v>16</v>
      </c>
      <c r="W32" s="17">
        <f>IF(V32*12=0,"",V32*12)</f>
        <v>192</v>
      </c>
      <c r="X32" s="16">
        <f>X26+X31</f>
        <v>16</v>
      </c>
      <c r="Y32" s="17">
        <f>IF(X32*12=0,"",X32*12)</f>
        <v>192</v>
      </c>
      <c r="Z32" s="20" t="s">
        <v>10</v>
      </c>
      <c r="AA32" s="19" t="s">
        <v>10</v>
      </c>
      <c r="AB32" s="16">
        <f>AB26+AB31</f>
        <v>19</v>
      </c>
      <c r="AC32" s="17">
        <f>IF(AB32*12=0,"",AB32*12)</f>
        <v>228</v>
      </c>
      <c r="AD32" s="16">
        <f>AD26+AD31</f>
        <v>14</v>
      </c>
      <c r="AE32" s="17">
        <f>IF(AD32*12=0,"",AD32*12)</f>
        <v>168</v>
      </c>
      <c r="AF32" s="20" t="s">
        <v>10</v>
      </c>
      <c r="AG32" s="19" t="s">
        <v>10</v>
      </c>
      <c r="AH32" s="16">
        <f>AH26+AH31</f>
        <v>11</v>
      </c>
      <c r="AI32" s="17">
        <f>IF(AH32*12=0,"",AH32*12)</f>
        <v>132</v>
      </c>
      <c r="AJ32" s="16">
        <f>AJ26+AJ31</f>
        <v>13</v>
      </c>
      <c r="AK32" s="17">
        <f>IF(AJ32*12=0,"",AJ32*12)</f>
        <v>156</v>
      </c>
      <c r="AL32" s="20" t="s">
        <v>10</v>
      </c>
      <c r="AM32" s="19" t="s">
        <v>10</v>
      </c>
      <c r="AN32" s="16">
        <f>AN26+AN31</f>
        <v>12</v>
      </c>
      <c r="AO32" s="17">
        <f>IF(AN32*12=0,"",AN32*12)</f>
        <v>144</v>
      </c>
      <c r="AP32" s="16">
        <f>AP26+AP31</f>
        <v>10</v>
      </c>
      <c r="AQ32" s="17">
        <f>IF(AP32*12=0,"",AP32*12)</f>
        <v>120</v>
      </c>
      <c r="AR32" s="19" t="s">
        <v>10</v>
      </c>
      <c r="AS32" s="19" t="s">
        <v>10</v>
      </c>
      <c r="AT32" s="16">
        <f>AT26+AT31</f>
        <v>0</v>
      </c>
      <c r="AU32" s="17" t="str">
        <f>IF(AT32*12=0,"",AT32*12)</f>
        <v/>
      </c>
      <c r="AV32" s="16">
        <f>AV26+AV31</f>
        <v>0</v>
      </c>
      <c r="AW32" s="17" t="str">
        <f>IF(AV32*12=0,"",AV32*12)</f>
        <v/>
      </c>
      <c r="AX32" s="20" t="s">
        <v>10</v>
      </c>
      <c r="AY32" s="19" t="s">
        <v>10</v>
      </c>
      <c r="AZ32" s="20">
        <f>IF(D32+J32+P32+V32+AB32+AN32+AT32+AH32=0,"",D32+J32+P32+V32+AB32+AN32+AT32+AH32)</f>
        <v>103</v>
      </c>
      <c r="BA32" s="20">
        <f>IF((P32+V32+AB32+AH32+AN32+AT32)*12=0,"",(P32+V32+AB32+AH32+AN32+AT32)*12)</f>
        <v>864</v>
      </c>
      <c r="BB32" s="20">
        <f>IF(F32+L32+R32+X32+AD32+AP32+AV32+AJ32=0,"",F32+L32+R32+X32+AD32+AP32+AV32+AJ32)</f>
        <v>112</v>
      </c>
      <c r="BC32" s="20">
        <f>IF((L32+F32+R32+X32+AD32+AJ32+AP32+AV32)*12=0,"",(L32+F32+R32+X32+AD32+AJ32+AP32+AV32)*12)</f>
        <v>1344</v>
      </c>
      <c r="BD32" s="20" t="s">
        <v>10</v>
      </c>
      <c r="BE32" s="19" t="s">
        <v>82</v>
      </c>
      <c r="BF32" s="58"/>
      <c r="BG32" s="58"/>
      <c r="BH32" s="4"/>
    </row>
    <row r="33" spans="1:60" ht="15.75" customHeight="1" x14ac:dyDescent="0.3">
      <c r="A33" s="59"/>
      <c r="B33" s="15"/>
      <c r="C33" s="59"/>
      <c r="D33" s="78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78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78"/>
      <c r="BA33" s="64"/>
      <c r="BB33" s="64"/>
      <c r="BC33" s="64"/>
      <c r="BD33" s="64"/>
      <c r="BE33" s="64"/>
      <c r="BF33" s="9"/>
      <c r="BG33" s="9"/>
      <c r="BH33" s="4"/>
    </row>
    <row r="34" spans="1:60" ht="15.75" customHeight="1" x14ac:dyDescent="0.3">
      <c r="A34" s="8" t="s">
        <v>125</v>
      </c>
      <c r="B34" s="124" t="s">
        <v>9</v>
      </c>
      <c r="C34" s="135" t="s">
        <v>254</v>
      </c>
      <c r="D34" s="36"/>
      <c r="E34" s="36"/>
      <c r="F34" s="36"/>
      <c r="G34" s="36"/>
      <c r="H34" s="8"/>
      <c r="I34" s="8"/>
      <c r="J34" s="36"/>
      <c r="K34" s="36"/>
      <c r="L34" s="36"/>
      <c r="M34" s="36"/>
      <c r="N34" s="8"/>
      <c r="O34" s="8"/>
      <c r="P34" s="36"/>
      <c r="Q34" s="36"/>
      <c r="R34" s="36"/>
      <c r="S34" s="36"/>
      <c r="T34" s="8"/>
      <c r="U34" s="8"/>
      <c r="V34" s="36"/>
      <c r="W34" s="36"/>
      <c r="X34" s="36"/>
      <c r="Y34" s="36"/>
      <c r="Z34" s="8"/>
      <c r="AA34" s="8"/>
      <c r="AB34" s="126" t="s">
        <v>267</v>
      </c>
      <c r="AC34" s="64"/>
      <c r="AD34" s="64"/>
      <c r="AE34" s="64"/>
      <c r="AF34" s="64"/>
      <c r="AG34" s="64"/>
      <c r="AH34" s="36"/>
      <c r="AI34" s="36"/>
      <c r="AJ34" s="36"/>
      <c r="AK34" s="36"/>
      <c r="AL34" s="8"/>
      <c r="AM34" s="8"/>
      <c r="AN34" s="8"/>
      <c r="AO34" s="36"/>
      <c r="AP34" s="36"/>
      <c r="AQ34" s="36"/>
      <c r="AR34" s="8"/>
      <c r="AS34" s="8"/>
      <c r="AT34" s="8"/>
      <c r="AU34" s="36"/>
      <c r="AV34" s="36"/>
      <c r="AW34" s="36"/>
      <c r="AX34" s="8"/>
      <c r="AY34" s="8"/>
      <c r="AZ34" s="15"/>
      <c r="BA34" s="15"/>
      <c r="BB34" s="15"/>
      <c r="BC34" s="15"/>
      <c r="BD34" s="15"/>
      <c r="BE34" s="15"/>
      <c r="BF34" s="88" t="s">
        <v>131</v>
      </c>
      <c r="BG34" s="58" t="s">
        <v>92</v>
      </c>
      <c r="BH34" s="4"/>
    </row>
    <row r="35" spans="1:60" ht="9.75" customHeight="1" x14ac:dyDescent="0.3">
      <c r="A35" s="127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15"/>
      <c r="BA35" s="15"/>
      <c r="BB35" s="15"/>
      <c r="BC35" s="15"/>
      <c r="BD35" s="15"/>
      <c r="BE35" s="15"/>
      <c r="BF35" s="58"/>
      <c r="BG35" s="58"/>
      <c r="BH35" s="4"/>
    </row>
    <row r="36" spans="1:60" ht="15.75" customHeight="1" x14ac:dyDescent="0.3">
      <c r="A36" s="22"/>
      <c r="B36" s="19"/>
      <c r="C36" s="61" t="s">
        <v>218</v>
      </c>
      <c r="D36" s="20"/>
      <c r="E36" s="20"/>
      <c r="F36" s="20"/>
      <c r="G36" s="20"/>
      <c r="H36" s="20"/>
      <c r="I36" s="20" t="str">
        <f>IF(COUNTIF(I11:I34,"A")=0,"",COUNTIF(I11:I34,"A"))</f>
        <v/>
      </c>
      <c r="J36" s="20"/>
      <c r="K36" s="20"/>
      <c r="L36" s="20"/>
      <c r="M36" s="20"/>
      <c r="N36" s="20"/>
      <c r="O36" s="20" t="str">
        <f>IF(COUNTIF(O11:O34,"A")=0,"",COUNTIF(O11:O34,"A"))</f>
        <v/>
      </c>
      <c r="P36" s="20"/>
      <c r="Q36" s="20"/>
      <c r="R36" s="20"/>
      <c r="S36" s="20"/>
      <c r="T36" s="20"/>
      <c r="U36" s="20" t="str">
        <f>IF(COUNTIF(U11:U34,"A")=0,"",COUNTIF(U11:U34,"A"))</f>
        <v/>
      </c>
      <c r="V36" s="20"/>
      <c r="W36" s="20"/>
      <c r="X36" s="20"/>
      <c r="Y36" s="20"/>
      <c r="Z36" s="20"/>
      <c r="AA36" s="20" t="str">
        <f>IF(COUNTIF(AA11:AA34,"A")=0,"",COUNTIF(AA11:AA34,"A"))</f>
        <v/>
      </c>
      <c r="AB36" s="20"/>
      <c r="AC36" s="20"/>
      <c r="AD36" s="20"/>
      <c r="AE36" s="20"/>
      <c r="AF36" s="20"/>
      <c r="AG36" s="20" t="str">
        <f>IF(COUNTIF(AG11:AG34,"A")=0,"",COUNTIF(AG11:AG34,"A"))</f>
        <v/>
      </c>
      <c r="AH36" s="20"/>
      <c r="AI36" s="20"/>
      <c r="AJ36" s="20"/>
      <c r="AK36" s="20"/>
      <c r="AL36" s="20"/>
      <c r="AM36" s="20" t="str">
        <f>IF(COUNTIF(AM11:AM34,"A")=0,"",COUNTIF(AM11:AM34,"A"))</f>
        <v/>
      </c>
      <c r="AN36" s="20"/>
      <c r="AO36" s="20"/>
      <c r="AP36" s="20"/>
      <c r="AQ36" s="20"/>
      <c r="AR36" s="20"/>
      <c r="AS36" s="20" t="str">
        <f>IF(COUNTIF(AS11:AS34,"A")=0,"",COUNTIF(AS11:AS34,"A"))</f>
        <v/>
      </c>
      <c r="AT36" s="20"/>
      <c r="AU36" s="20"/>
      <c r="AV36" s="20"/>
      <c r="AW36" s="20"/>
      <c r="AX36" s="20"/>
      <c r="AY36" s="20" t="str">
        <f>IF(COUNTIF(AY11:AY34,"A")=0,"",COUNTIF(AY11:AY34,"A"))</f>
        <v/>
      </c>
      <c r="AZ36" s="20"/>
      <c r="BA36" s="20"/>
      <c r="BB36" s="20"/>
      <c r="BC36" s="20"/>
      <c r="BD36" s="20"/>
      <c r="BE36" s="128" t="str">
        <f t="shared" ref="BE36:BE49" si="65">IF(SUM(I36:AY36)=0,"",SUM(I36:AY36))</f>
        <v/>
      </c>
      <c r="BF36" s="58"/>
      <c r="BG36" s="58"/>
      <c r="BH36" s="4"/>
    </row>
    <row r="37" spans="1:60" ht="15.75" customHeight="1" x14ac:dyDescent="0.3">
      <c r="A37" s="22"/>
      <c r="B37" s="19"/>
      <c r="C37" s="61" t="s">
        <v>219</v>
      </c>
      <c r="D37" s="20"/>
      <c r="E37" s="20"/>
      <c r="F37" s="20"/>
      <c r="G37" s="20"/>
      <c r="H37" s="20"/>
      <c r="I37" s="20" t="str">
        <f>IF(COUNTIF(I11:I34,"B")=0,"",COUNTIF(I11:I34,"B"))</f>
        <v/>
      </c>
      <c r="J37" s="20"/>
      <c r="K37" s="20"/>
      <c r="L37" s="20"/>
      <c r="M37" s="20"/>
      <c r="N37" s="20"/>
      <c r="O37" s="20" t="str">
        <f>IF(COUNTIF(O11:O34,"B")=0,"",COUNTIF(O11:O34,"B"))</f>
        <v/>
      </c>
      <c r="P37" s="20"/>
      <c r="Q37" s="20"/>
      <c r="R37" s="20"/>
      <c r="S37" s="20"/>
      <c r="T37" s="20"/>
      <c r="U37" s="20" t="str">
        <f>IF(COUNTIF(U11:U34,"B")=0,"",COUNTIF(U11:U34,"B"))</f>
        <v/>
      </c>
      <c r="V37" s="20"/>
      <c r="W37" s="20"/>
      <c r="X37" s="20"/>
      <c r="Y37" s="20"/>
      <c r="Z37" s="20"/>
      <c r="AA37" s="20" t="str">
        <f>IF(COUNTIF(AA11:AA34,"B")=0,"",COUNTIF(AA11:AA34,"B"))</f>
        <v/>
      </c>
      <c r="AB37" s="20"/>
      <c r="AC37" s="20"/>
      <c r="AD37" s="20"/>
      <c r="AE37" s="20"/>
      <c r="AF37" s="20"/>
      <c r="AG37" s="20" t="str">
        <f>IF(COUNTIF(AG11:AG34,"B")=0,"",COUNTIF(AG11:AG34,"B"))</f>
        <v/>
      </c>
      <c r="AH37" s="20"/>
      <c r="AI37" s="20"/>
      <c r="AJ37" s="20"/>
      <c r="AK37" s="20"/>
      <c r="AL37" s="20"/>
      <c r="AM37" s="20" t="str">
        <f>IF(COUNTIF(AM11:AM34,"B")=0,"",COUNTIF(AM11:AM34,"B"))</f>
        <v/>
      </c>
      <c r="AN37" s="20"/>
      <c r="AO37" s="20"/>
      <c r="AP37" s="20"/>
      <c r="AQ37" s="20"/>
      <c r="AR37" s="20"/>
      <c r="AS37" s="20" t="str">
        <f>IF(COUNTIF(AS11:AS34,"B")=0,"",COUNTIF(AS11:AS34,"B"))</f>
        <v/>
      </c>
      <c r="AT37" s="20"/>
      <c r="AU37" s="20"/>
      <c r="AV37" s="20"/>
      <c r="AW37" s="20"/>
      <c r="AX37" s="20"/>
      <c r="AY37" s="20" t="str">
        <f>IF(COUNTIF(AY11:AY34,"B")=0,"",COUNTIF(AY11:AY34,"B"))</f>
        <v/>
      </c>
      <c r="AZ37" s="20"/>
      <c r="BA37" s="20"/>
      <c r="BB37" s="20"/>
      <c r="BC37" s="20"/>
      <c r="BD37" s="20"/>
      <c r="BE37" s="128" t="str">
        <f t="shared" si="65"/>
        <v/>
      </c>
      <c r="BF37" s="58"/>
      <c r="BG37" s="58"/>
      <c r="BH37" s="4"/>
    </row>
    <row r="38" spans="1:60" ht="15.75" customHeight="1" x14ac:dyDescent="0.3">
      <c r="A38" s="22"/>
      <c r="B38" s="19"/>
      <c r="C38" s="61" t="s">
        <v>220</v>
      </c>
      <c r="D38" s="20"/>
      <c r="E38" s="20"/>
      <c r="F38" s="20"/>
      <c r="G38" s="20"/>
      <c r="H38" s="20"/>
      <c r="I38" s="20" t="str">
        <f>IF(COUNTIF(I11:I34,"ÉÉ")=0,"",COUNTIF(I11:I34,"ÉÉ"))</f>
        <v/>
      </c>
      <c r="J38" s="20"/>
      <c r="K38" s="20"/>
      <c r="L38" s="20"/>
      <c r="M38" s="20"/>
      <c r="N38" s="20"/>
      <c r="O38" s="20" t="str">
        <f>IF(COUNTIF(O11:O34,"ÉÉ")=0,"",COUNTIF(O11:O34,"ÉÉ"))</f>
        <v/>
      </c>
      <c r="P38" s="20"/>
      <c r="Q38" s="20"/>
      <c r="R38" s="20"/>
      <c r="S38" s="20"/>
      <c r="T38" s="20"/>
      <c r="U38" s="20" t="str">
        <f>IF(COUNTIF(U11:U34,"ÉÉ")=0,"",COUNTIF(U11:U34,"ÉÉ"))</f>
        <v/>
      </c>
      <c r="V38" s="20"/>
      <c r="W38" s="20"/>
      <c r="X38" s="20"/>
      <c r="Y38" s="20"/>
      <c r="Z38" s="20"/>
      <c r="AA38" s="20" t="str">
        <f>IF(COUNTIF(AA11:AA34,"ÉÉ")=0,"",COUNTIF(AA11:AA34,"ÉÉ"))</f>
        <v/>
      </c>
      <c r="AB38" s="20"/>
      <c r="AC38" s="20"/>
      <c r="AD38" s="20"/>
      <c r="AE38" s="20"/>
      <c r="AF38" s="20"/>
      <c r="AG38" s="20" t="str">
        <f>IF(COUNTIF(AG11:AG34,"ÉÉ")=0,"",COUNTIF(AG11:AG34,"ÉÉ"))</f>
        <v/>
      </c>
      <c r="AH38" s="20"/>
      <c r="AI38" s="20"/>
      <c r="AJ38" s="20"/>
      <c r="AK38" s="20"/>
      <c r="AL38" s="20"/>
      <c r="AM38" s="20" t="str">
        <f>IF(COUNTIF(AM11:AM34,"ÉÉ")=0,"",COUNTIF(AM11:AM34,"ÉÉ"))</f>
        <v/>
      </c>
      <c r="AN38" s="20"/>
      <c r="AO38" s="20"/>
      <c r="AP38" s="20"/>
      <c r="AQ38" s="20"/>
      <c r="AR38" s="20"/>
      <c r="AS38" s="20" t="str">
        <f>IF(COUNTIF(AS11:AS34,"ÉÉ")=0,"",COUNTIF(AS11:AS34,"ÉÉ"))</f>
        <v/>
      </c>
      <c r="AT38" s="20"/>
      <c r="AU38" s="20"/>
      <c r="AV38" s="20"/>
      <c r="AW38" s="20"/>
      <c r="AX38" s="20"/>
      <c r="AY38" s="20" t="str">
        <f>IF(COUNTIF(AY11:AY34,"ÉÉ")=0,"",COUNTIF(AY11:AY34,"ÉÉ"))</f>
        <v/>
      </c>
      <c r="AZ38" s="20"/>
      <c r="BA38" s="20"/>
      <c r="BB38" s="20"/>
      <c r="BC38" s="20"/>
      <c r="BD38" s="20"/>
      <c r="BE38" s="128" t="str">
        <f t="shared" si="65"/>
        <v/>
      </c>
      <c r="BF38" s="58"/>
      <c r="BG38" s="58"/>
      <c r="BH38" s="4"/>
    </row>
    <row r="39" spans="1:60" ht="15.75" customHeight="1" x14ac:dyDescent="0.3">
      <c r="A39" s="22"/>
      <c r="B39" s="19"/>
      <c r="C39" s="61" t="s">
        <v>221</v>
      </c>
      <c r="D39" s="20"/>
      <c r="E39" s="20"/>
      <c r="F39" s="20"/>
      <c r="G39" s="20"/>
      <c r="H39" s="20"/>
      <c r="I39" s="20" t="str">
        <f>IF(COUNTIF(I12:I35,"ék")=0,"",COUNTIF(I12:I35,"ék"))</f>
        <v/>
      </c>
      <c r="J39" s="20"/>
      <c r="K39" s="20"/>
      <c r="L39" s="20"/>
      <c r="M39" s="20"/>
      <c r="N39" s="20"/>
      <c r="O39" s="20" t="str">
        <f>IF(COUNTIF(O12:O35,"ék")=0,"",COUNTIF(O12:O35,"ék"))</f>
        <v/>
      </c>
      <c r="P39" s="20"/>
      <c r="Q39" s="20"/>
      <c r="R39" s="20"/>
      <c r="S39" s="20"/>
      <c r="T39" s="20"/>
      <c r="U39" s="20" t="str">
        <f>IF(COUNTIF(U11:U34,"ÉK")=0,"",COUNTIF(U11:U34,"ÉK"))</f>
        <v/>
      </c>
      <c r="V39" s="20"/>
      <c r="W39" s="20"/>
      <c r="X39" s="20"/>
      <c r="Y39" s="20"/>
      <c r="Z39" s="20"/>
      <c r="AA39" s="20">
        <f>IF(COUNTIF(AA11:AA34,"ÉK")=0,"",COUNTIF(AA11:AA34,"ÉK"))</f>
        <v>1</v>
      </c>
      <c r="AB39" s="20"/>
      <c r="AC39" s="20"/>
      <c r="AD39" s="20"/>
      <c r="AE39" s="20"/>
      <c r="AF39" s="20"/>
      <c r="AG39" s="20" t="str">
        <f>IF(COUNTIF(AG11:AG34,"ÉK")=0,"",COUNTIF(AG11:AG34,"ÉK"))</f>
        <v/>
      </c>
      <c r="AH39" s="20"/>
      <c r="AI39" s="20"/>
      <c r="AJ39" s="20"/>
      <c r="AK39" s="20"/>
      <c r="AL39" s="20"/>
      <c r="AM39" s="20" t="str">
        <f>IF(COUNTIF(AM11:AM34,"ÉK")=0,"",COUNTIF(AM11:AM34,"ÉK"))</f>
        <v/>
      </c>
      <c r="AN39" s="20"/>
      <c r="AO39" s="20"/>
      <c r="AP39" s="20"/>
      <c r="AQ39" s="20"/>
      <c r="AR39" s="20"/>
      <c r="AS39" s="20">
        <f>IF(COUNTIF(AS11:AS34,"ÉK")=0,"",COUNTIF(AS11:AS34,"ÉK"))</f>
        <v>1</v>
      </c>
      <c r="AT39" s="20"/>
      <c r="AU39" s="20"/>
      <c r="AV39" s="20"/>
      <c r="AW39" s="20"/>
      <c r="AX39" s="20"/>
      <c r="AY39" s="20" t="str">
        <f>IF(COUNTIF(AY12:AY35,"ék")=0,"",COUNTIF(AY12:AY35,"ék"))</f>
        <v/>
      </c>
      <c r="AZ39" s="20"/>
      <c r="BA39" s="20"/>
      <c r="BB39" s="20"/>
      <c r="BC39" s="20"/>
      <c r="BD39" s="20"/>
      <c r="BE39" s="128">
        <f t="shared" si="65"/>
        <v>2</v>
      </c>
      <c r="BF39" s="58"/>
      <c r="BG39" s="58"/>
      <c r="BH39" s="4"/>
    </row>
    <row r="40" spans="1:60" ht="15.75" customHeight="1" x14ac:dyDescent="0.3">
      <c r="A40" s="22"/>
      <c r="B40" s="19"/>
      <c r="C40" s="61" t="s">
        <v>222</v>
      </c>
      <c r="D40" s="15"/>
      <c r="E40" s="15"/>
      <c r="F40" s="15"/>
      <c r="G40" s="15"/>
      <c r="H40" s="15"/>
      <c r="I40" s="20" t="str">
        <f>IF(COUNTIF(I11:I34,"ÉÉ(Z)")=0,"",COUNTIF(I11:I34,"ÉÉ(Z)"))</f>
        <v/>
      </c>
      <c r="J40" s="15"/>
      <c r="K40" s="15"/>
      <c r="L40" s="15"/>
      <c r="M40" s="15"/>
      <c r="N40" s="15"/>
      <c r="O40" s="20" t="str">
        <f>IF(COUNTIF(O11:O34,"ÉÉ(Z)")=0,"",COUNTIF(O11:O34,"ÉÉ(Z)"))</f>
        <v/>
      </c>
      <c r="P40" s="15"/>
      <c r="Q40" s="15"/>
      <c r="R40" s="15"/>
      <c r="S40" s="15"/>
      <c r="T40" s="15"/>
      <c r="U40" s="20" t="str">
        <f>IF(COUNTIF(U11:U34,"ÉÉ(Z)")=0,"",COUNTIF(U11:U34,"ÉÉ(Z)"))</f>
        <v/>
      </c>
      <c r="V40" s="15"/>
      <c r="W40" s="15"/>
      <c r="X40" s="15"/>
      <c r="Y40" s="15"/>
      <c r="Z40" s="15"/>
      <c r="AA40" s="20" t="str">
        <f>IF(COUNTIF(AA11:AA34,"ÉÉ(Z)")=0,"",COUNTIF(AA11:AA34,"ÉÉ(Z)"))</f>
        <v/>
      </c>
      <c r="AB40" s="15"/>
      <c r="AC40" s="15"/>
      <c r="AD40" s="15"/>
      <c r="AE40" s="15"/>
      <c r="AF40" s="15"/>
      <c r="AG40" s="20" t="str">
        <f>IF(COUNTIF(AG11:AG34,"ÉÉ(Z)")=0,"",COUNTIF(AG11:AG34,"ÉÉ(Z)"))</f>
        <v/>
      </c>
      <c r="AH40" s="15"/>
      <c r="AI40" s="15"/>
      <c r="AJ40" s="15"/>
      <c r="AK40" s="15"/>
      <c r="AL40" s="15"/>
      <c r="AM40" s="20" t="str">
        <f>IF(COUNTIF(AM11:AM34,"ÉÉ(Z)")=0,"",COUNTIF(AM11:AM34,"ÉÉ(Z)"))</f>
        <v/>
      </c>
      <c r="AN40" s="15"/>
      <c r="AO40" s="15"/>
      <c r="AP40" s="15"/>
      <c r="AQ40" s="15"/>
      <c r="AR40" s="15"/>
      <c r="AS40" s="20" t="str">
        <f>IF(COUNTIF(AS11:AS34,"ÉÉ(Z)")=0,"",COUNTIF(AS11:AS34,"ÉÉ(Z)"))</f>
        <v/>
      </c>
      <c r="AT40" s="15"/>
      <c r="AU40" s="15"/>
      <c r="AV40" s="15"/>
      <c r="AW40" s="15"/>
      <c r="AX40" s="15"/>
      <c r="AY40" s="20" t="str">
        <f>IF(COUNTIF(AY11:AY34,"ÉÉ(Z)")=0,"",COUNTIF(AY11:AY34,"ÉÉ(Z)"))</f>
        <v/>
      </c>
      <c r="AZ40" s="15"/>
      <c r="BA40" s="15"/>
      <c r="BB40" s="15"/>
      <c r="BC40" s="15"/>
      <c r="BD40" s="15"/>
      <c r="BE40" s="128" t="str">
        <f t="shared" si="65"/>
        <v/>
      </c>
      <c r="BF40" s="58"/>
      <c r="BG40" s="58"/>
      <c r="BH40" s="4"/>
    </row>
    <row r="41" spans="1:60" ht="15.75" customHeight="1" x14ac:dyDescent="0.3">
      <c r="A41" s="22"/>
      <c r="B41" s="19"/>
      <c r="C41" s="61" t="s">
        <v>223</v>
      </c>
      <c r="D41" s="20"/>
      <c r="E41" s="20"/>
      <c r="F41" s="20"/>
      <c r="G41" s="20"/>
      <c r="H41" s="20"/>
      <c r="I41" s="20" t="str">
        <f>IF(COUNTIF(I11:I34,"GYJ")=0,"",COUNTIF(I11:I34,"GYJ"))</f>
        <v/>
      </c>
      <c r="J41" s="20"/>
      <c r="K41" s="20"/>
      <c r="L41" s="20"/>
      <c r="M41" s="20"/>
      <c r="N41" s="20"/>
      <c r="O41" s="20" t="str">
        <f>IF(COUNTIF(O11:O34,"GYJ")=0,"",COUNTIF(O11:O34,"GYJ"))</f>
        <v/>
      </c>
      <c r="P41" s="20"/>
      <c r="Q41" s="20"/>
      <c r="R41" s="20"/>
      <c r="S41" s="20"/>
      <c r="T41" s="20"/>
      <c r="U41" s="20">
        <f>IF(COUNTIF(U11:U34,"GYJ")=0,"",COUNTIF(U11:U34,"GYJ"))</f>
        <v>1</v>
      </c>
      <c r="V41" s="20"/>
      <c r="W41" s="20"/>
      <c r="X41" s="20"/>
      <c r="Y41" s="20"/>
      <c r="Z41" s="20"/>
      <c r="AA41" s="20">
        <f>IF(COUNTIF(AA11:AA34,"GYJ")=0,"",COUNTIF(AA11:AA34,"GYJ"))</f>
        <v>1</v>
      </c>
      <c r="AB41" s="20"/>
      <c r="AC41" s="20"/>
      <c r="AD41" s="20"/>
      <c r="AE41" s="20"/>
      <c r="AF41" s="20"/>
      <c r="AG41" s="20">
        <f>IF(COUNTIF(AG11:AG34,"GYJ")=0,"",COUNTIF(AG11:AG34,"GYJ"))</f>
        <v>1</v>
      </c>
      <c r="AH41" s="20"/>
      <c r="AI41" s="20"/>
      <c r="AJ41" s="20"/>
      <c r="AK41" s="20"/>
      <c r="AL41" s="20"/>
      <c r="AM41" s="20">
        <f>IF(COUNTIF(AM11:AM34,"GYJ")=0,"",COUNTIF(AM11:AM34,"GYJ"))</f>
        <v>2</v>
      </c>
      <c r="AN41" s="20"/>
      <c r="AO41" s="20"/>
      <c r="AP41" s="20"/>
      <c r="AQ41" s="20"/>
      <c r="AR41" s="20"/>
      <c r="AS41" s="20">
        <f>IF(COUNTIF(AS11:AS34,"GYJ")=0,"",COUNTIF(AS11:AS34,"GYJ"))</f>
        <v>2</v>
      </c>
      <c r="AT41" s="20"/>
      <c r="AU41" s="20"/>
      <c r="AV41" s="20"/>
      <c r="AW41" s="20"/>
      <c r="AX41" s="20"/>
      <c r="AY41" s="20" t="str">
        <f>IF(COUNTIF(AY11:AY34,"GYJ")=0,"",COUNTIF(AY11:AY34,"GYJ"))</f>
        <v/>
      </c>
      <c r="AZ41" s="20"/>
      <c r="BA41" s="20"/>
      <c r="BB41" s="20"/>
      <c r="BC41" s="20"/>
      <c r="BD41" s="20"/>
      <c r="BE41" s="128">
        <f t="shared" si="65"/>
        <v>7</v>
      </c>
      <c r="BF41" s="58"/>
      <c r="BG41" s="58"/>
      <c r="BH41" s="4"/>
    </row>
    <row r="42" spans="1:60" ht="15.75" customHeight="1" x14ac:dyDescent="0.3">
      <c r="A42" s="22"/>
      <c r="B42" s="15"/>
      <c r="C42" s="61" t="s">
        <v>224</v>
      </c>
      <c r="D42" s="20"/>
      <c r="E42" s="20"/>
      <c r="F42" s="20"/>
      <c r="G42" s="20"/>
      <c r="H42" s="20"/>
      <c r="I42" s="20" t="str">
        <f>IF(COUNTIF(I11:I34,"GYJ(Z)")=0,"",COUNTIF(I11:I34,"GYJ(Z)"))</f>
        <v/>
      </c>
      <c r="J42" s="20"/>
      <c r="K42" s="20"/>
      <c r="L42" s="20"/>
      <c r="M42" s="20"/>
      <c r="N42" s="20"/>
      <c r="O42" s="20" t="str">
        <f>IF(COUNTIF(O11:O34,"GYJ(Z)")=0,"",COUNTIF(O11:O34,"GYJ(Z)"))</f>
        <v/>
      </c>
      <c r="P42" s="20"/>
      <c r="Q42" s="20"/>
      <c r="R42" s="20"/>
      <c r="S42" s="20"/>
      <c r="T42" s="20"/>
      <c r="U42" s="20" t="str">
        <f>IF(COUNTIF(U11:U34,"GYJ(Z)")=0,"",COUNTIF(U11:U34,"GYJ(Z)"))</f>
        <v/>
      </c>
      <c r="V42" s="20"/>
      <c r="W42" s="20"/>
      <c r="X42" s="20"/>
      <c r="Y42" s="20"/>
      <c r="Z42" s="20"/>
      <c r="AA42" s="20" t="str">
        <f>IF(COUNTIF(AA11:AA34,"GYJ(Z)")=0,"",COUNTIF(AA11:AA34,"GYJ(Z)"))</f>
        <v/>
      </c>
      <c r="AB42" s="20"/>
      <c r="AC42" s="20"/>
      <c r="AD42" s="20"/>
      <c r="AE42" s="20"/>
      <c r="AF42" s="20"/>
      <c r="AG42" s="20" t="str">
        <f>IF(COUNTIF(AG11:AG34,"GYJ(Z)")=0,"",COUNTIF(AG11:AG34,"GYJ(Z)"))</f>
        <v/>
      </c>
      <c r="AH42" s="20"/>
      <c r="AI42" s="20"/>
      <c r="AJ42" s="20"/>
      <c r="AK42" s="20"/>
      <c r="AL42" s="20"/>
      <c r="AM42" s="20" t="str">
        <f>IF(COUNTIF(AM11:AM34,"GYJ(Z)")=0,"",COUNTIF(AM11:AM34,"GYJ(Z)"))</f>
        <v/>
      </c>
      <c r="AN42" s="20"/>
      <c r="AO42" s="20"/>
      <c r="AP42" s="20"/>
      <c r="AQ42" s="20"/>
      <c r="AR42" s="20"/>
      <c r="AS42" s="20" t="str">
        <f>IF(COUNTIF(AS11:AS34,"GYJ(Z)")=0,"",COUNTIF(AS11:AS34,"GYJ(Z)"))</f>
        <v/>
      </c>
      <c r="AT42" s="20"/>
      <c r="AU42" s="20"/>
      <c r="AV42" s="20"/>
      <c r="AW42" s="20"/>
      <c r="AX42" s="20"/>
      <c r="AY42" s="20" t="str">
        <f>IF(COUNTIF(AY11:AY34,"GYJ(Z)")=0,"",COUNTIF(AY11:AY34,"GYJ(Z)"))</f>
        <v/>
      </c>
      <c r="AZ42" s="20"/>
      <c r="BA42" s="20"/>
      <c r="BB42" s="20"/>
      <c r="BC42" s="20"/>
      <c r="BD42" s="20"/>
      <c r="BE42" s="128" t="str">
        <f t="shared" si="65"/>
        <v/>
      </c>
      <c r="BF42" s="58"/>
      <c r="BG42" s="58"/>
      <c r="BH42" s="4"/>
    </row>
    <row r="43" spans="1:60" ht="15.75" customHeight="1" x14ac:dyDescent="0.3">
      <c r="A43" s="22"/>
      <c r="B43" s="19"/>
      <c r="C43" s="61" t="s">
        <v>225</v>
      </c>
      <c r="D43" s="20"/>
      <c r="E43" s="20"/>
      <c r="F43" s="20"/>
      <c r="G43" s="20"/>
      <c r="H43" s="20"/>
      <c r="I43" s="20" t="str">
        <f>IF(COUNTIF(I11:I34,"K")=0,"",COUNTIF(I11:I34,"K"))</f>
        <v/>
      </c>
      <c r="J43" s="20"/>
      <c r="K43" s="20"/>
      <c r="L43" s="20"/>
      <c r="M43" s="20"/>
      <c r="N43" s="20"/>
      <c r="O43" s="20" t="str">
        <f>IF(COUNTIF(O11:O34,"K")=0,"",COUNTIF(O11:O34,"K"))</f>
        <v/>
      </c>
      <c r="P43" s="20"/>
      <c r="Q43" s="20"/>
      <c r="R43" s="20"/>
      <c r="S43" s="20"/>
      <c r="T43" s="20"/>
      <c r="U43" s="20" t="str">
        <f>IF(COUNTIF(U11:U34,"K")=0,"",COUNTIF(U11:U34,"K"))</f>
        <v/>
      </c>
      <c r="V43" s="20"/>
      <c r="W43" s="20"/>
      <c r="X43" s="20"/>
      <c r="Y43" s="20"/>
      <c r="Z43" s="20"/>
      <c r="AA43" s="20" t="str">
        <f>IF(COUNTIF(AA11:AA34,"K")=0,"",COUNTIF(AA11:AA34,"K"))</f>
        <v/>
      </c>
      <c r="AB43" s="20"/>
      <c r="AC43" s="20"/>
      <c r="AD43" s="20"/>
      <c r="AE43" s="20"/>
      <c r="AF43" s="20"/>
      <c r="AG43" s="20">
        <f>IF(COUNTIF(AG11:AG34,"K")=0,"",COUNTIF(AG11:AG34,"K"))</f>
        <v>2</v>
      </c>
      <c r="AH43" s="20"/>
      <c r="AI43" s="20"/>
      <c r="AJ43" s="20"/>
      <c r="AK43" s="20"/>
      <c r="AL43" s="20"/>
      <c r="AM43" s="20">
        <f>IF(COUNTIF(AM11:AM34,"K")=0,"",COUNTIF(AM11:AM34,"K"))</f>
        <v>2</v>
      </c>
      <c r="AN43" s="20"/>
      <c r="AO43" s="20"/>
      <c r="AP43" s="20"/>
      <c r="AQ43" s="20"/>
      <c r="AR43" s="20"/>
      <c r="AS43" s="20">
        <f>IF(COUNTIF(AS11:AS34,"K")=0,"",COUNTIF(AS11:AS34,"K"))</f>
        <v>1</v>
      </c>
      <c r="AT43" s="20"/>
      <c r="AU43" s="20"/>
      <c r="AV43" s="20"/>
      <c r="AW43" s="20"/>
      <c r="AX43" s="20"/>
      <c r="AY43" s="20" t="str">
        <f>IF(COUNTIF(AY11:AY34,"K")=0,"",COUNTIF(AY11:AY34,"K"))</f>
        <v/>
      </c>
      <c r="AZ43" s="20"/>
      <c r="BA43" s="20"/>
      <c r="BB43" s="20"/>
      <c r="BC43" s="20"/>
      <c r="BD43" s="20"/>
      <c r="BE43" s="128">
        <f t="shared" si="65"/>
        <v>5</v>
      </c>
      <c r="BF43" s="58"/>
      <c r="BG43" s="58"/>
      <c r="BH43" s="4"/>
    </row>
    <row r="44" spans="1:60" ht="15.75" customHeight="1" x14ac:dyDescent="0.3">
      <c r="A44" s="22"/>
      <c r="B44" s="19"/>
      <c r="C44" s="61" t="s">
        <v>226</v>
      </c>
      <c r="D44" s="20"/>
      <c r="E44" s="20"/>
      <c r="F44" s="20"/>
      <c r="G44" s="20"/>
      <c r="H44" s="20"/>
      <c r="I44" s="20" t="str">
        <f>IF(COUNTIF(I11:I34,"K(Z)")=0,"",COUNTIF(I11:I34,"K(Z)"))</f>
        <v/>
      </c>
      <c r="J44" s="20"/>
      <c r="K44" s="20"/>
      <c r="L44" s="20"/>
      <c r="M44" s="20"/>
      <c r="N44" s="20"/>
      <c r="O44" s="20" t="str">
        <f>IF(COUNTIF(O11:O34,"K(Z)")=0,"",COUNTIF(O11:O34,"K(Z)"))</f>
        <v/>
      </c>
      <c r="P44" s="20"/>
      <c r="Q44" s="20"/>
      <c r="R44" s="20"/>
      <c r="S44" s="20"/>
      <c r="T44" s="20"/>
      <c r="U44" s="20" t="str">
        <f>IF(COUNTIF(U11:U34,"K(Z)")=0,"",COUNTIF(U11:U34,"K(Z)"))</f>
        <v/>
      </c>
      <c r="V44" s="20"/>
      <c r="W44" s="20"/>
      <c r="X44" s="20"/>
      <c r="Y44" s="20"/>
      <c r="Z44" s="20"/>
      <c r="AA44" s="20" t="str">
        <f>IF(COUNTIF(AA11:AA34,"K(Z)")=0,"",COUNTIF(AA11:AA34,"K(Z)"))</f>
        <v/>
      </c>
      <c r="AB44" s="20"/>
      <c r="AC44" s="20"/>
      <c r="AD44" s="20"/>
      <c r="AE44" s="20"/>
      <c r="AF44" s="20"/>
      <c r="AG44" s="20" t="str">
        <f>IF(COUNTIF(AG11:AG34,"K(Z)")=0,"",COUNTIF(AG11:AG34,"K(Z)"))</f>
        <v/>
      </c>
      <c r="AH44" s="20"/>
      <c r="AI44" s="20"/>
      <c r="AJ44" s="20"/>
      <c r="AK44" s="20"/>
      <c r="AL44" s="20"/>
      <c r="AM44" s="20" t="str">
        <f>IF(COUNTIF(AM11:AM34,"K(Z)")=0,"",COUNTIF(AM11:AM34,"K(Z)"))</f>
        <v/>
      </c>
      <c r="AN44" s="20"/>
      <c r="AO44" s="20"/>
      <c r="AP44" s="20"/>
      <c r="AQ44" s="20"/>
      <c r="AR44" s="20"/>
      <c r="AS44" s="20" t="str">
        <f>IF(COUNTIF(AS11:AS34,"K(Z)")=0,"",COUNTIF(AS11:AS34,"K(Z)"))</f>
        <v/>
      </c>
      <c r="AT44" s="20"/>
      <c r="AU44" s="20"/>
      <c r="AV44" s="20"/>
      <c r="AW44" s="20"/>
      <c r="AX44" s="20"/>
      <c r="AY44" s="20" t="str">
        <f>IF(COUNTIF(AY11:AY34,"K(Z)")=0,"",COUNTIF(AY11:AY34,"K(Z)"))</f>
        <v/>
      </c>
      <c r="AZ44" s="20"/>
      <c r="BA44" s="20"/>
      <c r="BB44" s="20"/>
      <c r="BC44" s="20"/>
      <c r="BD44" s="20"/>
      <c r="BE44" s="128" t="str">
        <f t="shared" si="65"/>
        <v/>
      </c>
      <c r="BF44" s="58"/>
      <c r="BG44" s="58"/>
      <c r="BH44" s="4"/>
    </row>
    <row r="45" spans="1:60" ht="15.75" customHeight="1" x14ac:dyDescent="0.3">
      <c r="A45" s="22"/>
      <c r="B45" s="19"/>
      <c r="C45" s="61" t="s">
        <v>227</v>
      </c>
      <c r="D45" s="20"/>
      <c r="E45" s="20"/>
      <c r="F45" s="20"/>
      <c r="G45" s="20"/>
      <c r="H45" s="20"/>
      <c r="I45" s="20" t="str">
        <f>IF(COUNTIF(I11:I34,"AV")=0,"",COUNTIF(I11:I34,"AV"))</f>
        <v/>
      </c>
      <c r="J45" s="20"/>
      <c r="K45" s="20"/>
      <c r="L45" s="20"/>
      <c r="M45" s="20"/>
      <c r="N45" s="20"/>
      <c r="O45" s="20" t="str">
        <f>IF(COUNTIF(O11:O34,"AV")=0,"",COUNTIF(O11:O34,"AV"))</f>
        <v/>
      </c>
      <c r="P45" s="20"/>
      <c r="Q45" s="20"/>
      <c r="R45" s="20"/>
      <c r="S45" s="20"/>
      <c r="T45" s="20"/>
      <c r="U45" s="20" t="str">
        <f>IF(COUNTIF(U11:U34,"AV")=0,"",COUNTIF(U11:U34,"AV"))</f>
        <v/>
      </c>
      <c r="V45" s="20"/>
      <c r="W45" s="20"/>
      <c r="X45" s="20"/>
      <c r="Y45" s="20"/>
      <c r="Z45" s="20"/>
      <c r="AA45" s="20" t="str">
        <f>IF(COUNTIF(AA11:AA34,"AV")=0,"",COUNTIF(AA11:AA34,"AV"))</f>
        <v/>
      </c>
      <c r="AB45" s="20"/>
      <c r="AC45" s="20"/>
      <c r="AD45" s="20"/>
      <c r="AE45" s="20"/>
      <c r="AF45" s="20"/>
      <c r="AG45" s="20" t="str">
        <f>IF(COUNTIF(AG11:AG34,"AV")=0,"",COUNTIF(AG11:AG34,"AV"))</f>
        <v/>
      </c>
      <c r="AH45" s="20"/>
      <c r="AI45" s="20"/>
      <c r="AJ45" s="20"/>
      <c r="AK45" s="20"/>
      <c r="AL45" s="20"/>
      <c r="AM45" s="20" t="str">
        <f>IF(COUNTIF(AM11:AM34,"AV")=0,"",COUNTIF(AM11:AM34,"AV"))</f>
        <v/>
      </c>
      <c r="AN45" s="20"/>
      <c r="AO45" s="20"/>
      <c r="AP45" s="20"/>
      <c r="AQ45" s="20"/>
      <c r="AR45" s="20"/>
      <c r="AS45" s="20" t="str">
        <f>IF(COUNTIF(AS11:AS34,"AV")=0,"",COUNTIF(AS11:AS34,"AV"))</f>
        <v/>
      </c>
      <c r="AT45" s="20"/>
      <c r="AU45" s="20"/>
      <c r="AV45" s="20"/>
      <c r="AW45" s="20"/>
      <c r="AX45" s="20"/>
      <c r="AY45" s="20" t="str">
        <f>IF(COUNTIF(AY11:AY34,"AV")=0,"",COUNTIF(AY11:AY34,"AV"))</f>
        <v/>
      </c>
      <c r="AZ45" s="20"/>
      <c r="BA45" s="20"/>
      <c r="BB45" s="20"/>
      <c r="BC45" s="20"/>
      <c r="BD45" s="20"/>
      <c r="BE45" s="128" t="str">
        <f t="shared" si="65"/>
        <v/>
      </c>
      <c r="BF45" s="58"/>
      <c r="BG45" s="58"/>
      <c r="BH45" s="4"/>
    </row>
    <row r="46" spans="1:60" ht="15.75" customHeight="1" x14ac:dyDescent="0.3">
      <c r="A46" s="22"/>
      <c r="B46" s="19"/>
      <c r="C46" s="61" t="s">
        <v>228</v>
      </c>
      <c r="D46" s="20"/>
      <c r="E46" s="20"/>
      <c r="F46" s="20"/>
      <c r="G46" s="20"/>
      <c r="H46" s="20"/>
      <c r="I46" s="20" t="str">
        <f>IF(COUNTIF(I11:I34,"KV")=0,"",COUNTIF(I11:I34,"KV"))</f>
        <v/>
      </c>
      <c r="J46" s="20"/>
      <c r="K46" s="20"/>
      <c r="L46" s="20"/>
      <c r="M46" s="20"/>
      <c r="N46" s="20"/>
      <c r="O46" s="20" t="str">
        <f>IF(COUNTIF(O11:O34,"KV")=0,"",COUNTIF(O11:O34,"KV"))</f>
        <v/>
      </c>
      <c r="P46" s="20"/>
      <c r="Q46" s="20"/>
      <c r="R46" s="20"/>
      <c r="S46" s="20"/>
      <c r="T46" s="20"/>
      <c r="U46" s="20" t="str">
        <f>IF(COUNTIF(U11:U34,"KV")=0,"",COUNTIF(U11:U34,"KV"))</f>
        <v/>
      </c>
      <c r="V46" s="20"/>
      <c r="W46" s="20"/>
      <c r="X46" s="20"/>
      <c r="Y46" s="20"/>
      <c r="Z46" s="20"/>
      <c r="AA46" s="20" t="str">
        <f>IF(COUNTIF(AA11:AA34,"KV")=0,"",COUNTIF(AA11:AA34,"KV"))</f>
        <v/>
      </c>
      <c r="AB46" s="20"/>
      <c r="AC46" s="20"/>
      <c r="AD46" s="20"/>
      <c r="AE46" s="20"/>
      <c r="AF46" s="20"/>
      <c r="AG46" s="20" t="str">
        <f>IF(COUNTIF(AG11:AG34,"KV")=0,"",COUNTIF(AG11:AG34,"KV"))</f>
        <v/>
      </c>
      <c r="AH46" s="20"/>
      <c r="AI46" s="20"/>
      <c r="AJ46" s="20"/>
      <c r="AK46" s="20"/>
      <c r="AL46" s="20"/>
      <c r="AM46" s="20" t="str">
        <f>IF(COUNTIF(AM11:AM34,"KV")=0,"",COUNTIF(AM11:AM34,"KV"))</f>
        <v/>
      </c>
      <c r="AN46" s="20"/>
      <c r="AO46" s="20"/>
      <c r="AP46" s="20"/>
      <c r="AQ46" s="20"/>
      <c r="AR46" s="20"/>
      <c r="AS46" s="20" t="str">
        <f>IF(COUNTIF(AS11:AS34,"KV")=0,"",COUNTIF(AS11:AS34,"KV"))</f>
        <v/>
      </c>
      <c r="AT46" s="20"/>
      <c r="AU46" s="20"/>
      <c r="AV46" s="20"/>
      <c r="AW46" s="20"/>
      <c r="AX46" s="20"/>
      <c r="AY46" s="20" t="str">
        <f>IF(COUNTIF(AY11:AY34,"KV")=0,"",COUNTIF(AY11:AY34,"KV"))</f>
        <v/>
      </c>
      <c r="AZ46" s="20"/>
      <c r="BA46" s="20"/>
      <c r="BB46" s="20"/>
      <c r="BC46" s="20"/>
      <c r="BD46" s="20"/>
      <c r="BE46" s="128" t="str">
        <f t="shared" si="65"/>
        <v/>
      </c>
      <c r="BF46" s="58"/>
      <c r="BG46" s="58"/>
      <c r="BH46" s="4"/>
    </row>
    <row r="47" spans="1:60" ht="15.75" customHeight="1" x14ac:dyDescent="0.3">
      <c r="A47" s="22"/>
      <c r="B47" s="19"/>
      <c r="C47" s="61" t="s">
        <v>229</v>
      </c>
      <c r="D47" s="20"/>
      <c r="E47" s="20"/>
      <c r="F47" s="20"/>
      <c r="G47" s="20"/>
      <c r="H47" s="20"/>
      <c r="I47" s="20" t="str">
        <f>IF(COUNTIF(I11:I34,"SZG")=0,"",COUNTIF(I11:I34,"SZG"))</f>
        <v/>
      </c>
      <c r="J47" s="20"/>
      <c r="K47" s="20"/>
      <c r="L47" s="20"/>
      <c r="M47" s="20"/>
      <c r="N47" s="20"/>
      <c r="O47" s="20" t="str">
        <f>IF(COUNTIF(O11:O34,"SZG")=0,"",COUNTIF(O11:O34,"SZG"))</f>
        <v/>
      </c>
      <c r="P47" s="20"/>
      <c r="Q47" s="20"/>
      <c r="R47" s="20"/>
      <c r="S47" s="20"/>
      <c r="T47" s="20"/>
      <c r="U47" s="20" t="str">
        <f>IF(COUNTIF(U11:U34,"SZG")=0,"",COUNTIF(U11:U34,"SZG"))</f>
        <v/>
      </c>
      <c r="V47" s="20"/>
      <c r="W47" s="20"/>
      <c r="X47" s="20"/>
      <c r="Y47" s="20"/>
      <c r="Z47" s="20"/>
      <c r="AA47" s="20" t="str">
        <f>IF(COUNTIF(AA11:AA34,"SZG")=0,"",COUNTIF(AA11:AA34,"SZG"))</f>
        <v/>
      </c>
      <c r="AB47" s="20"/>
      <c r="AC47" s="20"/>
      <c r="AD47" s="20"/>
      <c r="AE47" s="20"/>
      <c r="AF47" s="20"/>
      <c r="AG47" s="20" t="str">
        <f>IF(COUNTIF(AG11:AG34,"SZG")=0,"",COUNTIF(AG11:AG34,"SZG"))</f>
        <v/>
      </c>
      <c r="AH47" s="20"/>
      <c r="AI47" s="20"/>
      <c r="AJ47" s="20"/>
      <c r="AK47" s="20"/>
      <c r="AL47" s="20"/>
      <c r="AM47" s="20" t="str">
        <f>IF(COUNTIF(AM11:AM34,"SZG")=0,"",COUNTIF(AM11:AM34,"SZG"))</f>
        <v/>
      </c>
      <c r="AN47" s="20"/>
      <c r="AO47" s="20"/>
      <c r="AP47" s="20"/>
      <c r="AQ47" s="20"/>
      <c r="AR47" s="20"/>
      <c r="AS47" s="20" t="str">
        <f>IF(COUNTIF(AS11:AS34,"SZG")=0,"",COUNTIF(AS11:AS34,"SZG"))</f>
        <v/>
      </c>
      <c r="AT47" s="20"/>
      <c r="AU47" s="20"/>
      <c r="AV47" s="20"/>
      <c r="AW47" s="20"/>
      <c r="AX47" s="20"/>
      <c r="AY47" s="20" t="str">
        <f>IF(COUNTIF(AY11:AY34,"SZG")=0,"",COUNTIF(AY11:AY34,"SZG"))</f>
        <v/>
      </c>
      <c r="AZ47" s="20"/>
      <c r="BA47" s="20"/>
      <c r="BB47" s="20"/>
      <c r="BC47" s="20"/>
      <c r="BD47" s="20"/>
      <c r="BE47" s="128" t="str">
        <f t="shared" si="65"/>
        <v/>
      </c>
      <c r="BF47" s="58"/>
      <c r="BG47" s="58"/>
      <c r="BH47" s="4"/>
    </row>
    <row r="48" spans="1:60" ht="15.75" customHeight="1" x14ac:dyDescent="0.3">
      <c r="A48" s="22"/>
      <c r="B48" s="19"/>
      <c r="C48" s="61" t="s">
        <v>230</v>
      </c>
      <c r="D48" s="20"/>
      <c r="E48" s="20"/>
      <c r="F48" s="20"/>
      <c r="G48" s="20"/>
      <c r="H48" s="20"/>
      <c r="I48" s="20" t="str">
        <f>IF(COUNTIF(I11:I34,"ZV")=0,"",COUNTIF(I11:I34,"ZV"))</f>
        <v/>
      </c>
      <c r="J48" s="20"/>
      <c r="K48" s="20"/>
      <c r="L48" s="20"/>
      <c r="M48" s="20"/>
      <c r="N48" s="20"/>
      <c r="O48" s="20" t="str">
        <f>IF(COUNTIF(O11:O34,"ZV")=0,"",COUNTIF(O11:O34,"ZV"))</f>
        <v/>
      </c>
      <c r="P48" s="20"/>
      <c r="Q48" s="20"/>
      <c r="R48" s="20"/>
      <c r="S48" s="20"/>
      <c r="T48" s="20"/>
      <c r="U48" s="20" t="str">
        <f>IF(COUNTIF(U11:U34,"ZV")=0,"",COUNTIF(U11:U34,"ZV"))</f>
        <v/>
      </c>
      <c r="V48" s="20"/>
      <c r="W48" s="20"/>
      <c r="X48" s="20"/>
      <c r="Y48" s="20"/>
      <c r="Z48" s="20"/>
      <c r="AA48" s="20" t="str">
        <f>IF(COUNTIF(AA11:AA34,"ZV")=0,"",COUNTIF(AA11:AA34,"ZV"))</f>
        <v/>
      </c>
      <c r="AB48" s="20"/>
      <c r="AC48" s="20"/>
      <c r="AD48" s="20"/>
      <c r="AE48" s="20"/>
      <c r="AF48" s="20"/>
      <c r="AG48" s="20" t="str">
        <f>IF(COUNTIF(AG11:AG34,"ZV")=0,"",COUNTIF(AG11:AG34,"ZV"))</f>
        <v/>
      </c>
      <c r="AH48" s="20"/>
      <c r="AI48" s="20"/>
      <c r="AJ48" s="20"/>
      <c r="AK48" s="20"/>
      <c r="AL48" s="20"/>
      <c r="AM48" s="20" t="str">
        <f>IF(COUNTIF(AM11:AM34,"ZV")=0,"",COUNTIF(AM11:AM34,"ZV"))</f>
        <v/>
      </c>
      <c r="AN48" s="20"/>
      <c r="AO48" s="20"/>
      <c r="AP48" s="20"/>
      <c r="AQ48" s="20"/>
      <c r="AR48" s="20"/>
      <c r="AS48" s="20" t="str">
        <f>IF(COUNTIF(AS11:AS34,"ZV")=0,"",COUNTIF(AS11:AS34,"ZV"))</f>
        <v/>
      </c>
      <c r="AT48" s="20"/>
      <c r="AU48" s="20"/>
      <c r="AV48" s="20"/>
      <c r="AW48" s="20"/>
      <c r="AX48" s="20"/>
      <c r="AY48" s="20" t="str">
        <f>IF(COUNTIF(AY11:AY34,"ZV")=0,"",COUNTIF(AY11:AY34,"ZV"))</f>
        <v/>
      </c>
      <c r="AZ48" s="20"/>
      <c r="BA48" s="20"/>
      <c r="BB48" s="20"/>
      <c r="BC48" s="20"/>
      <c r="BD48" s="20"/>
      <c r="BE48" s="128" t="str">
        <f t="shared" si="65"/>
        <v/>
      </c>
      <c r="BF48" s="58"/>
      <c r="BG48" s="58"/>
      <c r="BH48" s="4"/>
    </row>
    <row r="49" spans="1:60" ht="15.75" customHeight="1" thickBot="1" x14ac:dyDescent="0.35">
      <c r="A49" s="22"/>
      <c r="B49" s="19"/>
      <c r="C49" s="62" t="s">
        <v>231</v>
      </c>
      <c r="D49" s="20"/>
      <c r="E49" s="20"/>
      <c r="F49" s="20"/>
      <c r="G49" s="20"/>
      <c r="H49" s="20"/>
      <c r="I49" s="20" t="str">
        <f>IF(SUM(I36:I48)=0,"",SUM(I36:I48))</f>
        <v/>
      </c>
      <c r="J49" s="20"/>
      <c r="K49" s="20"/>
      <c r="L49" s="20"/>
      <c r="M49" s="20"/>
      <c r="N49" s="20"/>
      <c r="O49" s="20" t="str">
        <f>IF(SUM(O36:O48)=0,"",SUM(O36:O48))</f>
        <v/>
      </c>
      <c r="P49" s="20"/>
      <c r="Q49" s="20"/>
      <c r="R49" s="20"/>
      <c r="S49" s="20"/>
      <c r="T49" s="20"/>
      <c r="U49" s="20">
        <f>IF(SUM(U36:U48)=0,"",SUM(U36:U48))</f>
        <v>1</v>
      </c>
      <c r="V49" s="20"/>
      <c r="W49" s="20"/>
      <c r="X49" s="20"/>
      <c r="Y49" s="20"/>
      <c r="Z49" s="20"/>
      <c r="AA49" s="20">
        <f>IF(SUM(AA36:AA48)=0,"",SUM(AA36:AA48))</f>
        <v>2</v>
      </c>
      <c r="AB49" s="20"/>
      <c r="AC49" s="20"/>
      <c r="AD49" s="20"/>
      <c r="AE49" s="20"/>
      <c r="AF49" s="20"/>
      <c r="AG49" s="20">
        <f>IF(SUM(AG36:AG48)=0,"",SUM(AG36:AG48))</f>
        <v>3</v>
      </c>
      <c r="AH49" s="20"/>
      <c r="AI49" s="20"/>
      <c r="AJ49" s="20"/>
      <c r="AK49" s="20"/>
      <c r="AL49" s="20"/>
      <c r="AM49" s="20">
        <f>IF(SUM(AM36:AM48)=0,"",SUM(AM36:AM48))</f>
        <v>4</v>
      </c>
      <c r="AN49" s="20"/>
      <c r="AO49" s="20"/>
      <c r="AP49" s="20"/>
      <c r="AQ49" s="20"/>
      <c r="AR49" s="20"/>
      <c r="AS49" s="20">
        <f>IF(SUM(AS36:AS48)=0,"",SUM(AS36:AS48))</f>
        <v>4</v>
      </c>
      <c r="AT49" s="20"/>
      <c r="AU49" s="20"/>
      <c r="AV49" s="20"/>
      <c r="AW49" s="20"/>
      <c r="AX49" s="20"/>
      <c r="AY49" s="20" t="str">
        <f>IF(SUM(AY36:AY48)=0,"",SUM(AY36:AY48))</f>
        <v/>
      </c>
      <c r="AZ49" s="20"/>
      <c r="BA49" s="20"/>
      <c r="BB49" s="20"/>
      <c r="BC49" s="20"/>
      <c r="BD49" s="20"/>
      <c r="BE49" s="128">
        <f t="shared" si="65"/>
        <v>14</v>
      </c>
      <c r="BF49" s="58"/>
      <c r="BG49" s="58"/>
      <c r="BH49" s="4"/>
    </row>
    <row r="50" spans="1:60" ht="15.75" customHeight="1" thickTop="1" x14ac:dyDescent="0.3">
      <c r="A50" s="6"/>
      <c r="B50" s="7"/>
      <c r="C50" s="7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4"/>
    </row>
    <row r="51" spans="1:60" ht="15.75" customHeight="1" x14ac:dyDescent="0.3">
      <c r="A51" s="6"/>
      <c r="B51" s="7"/>
      <c r="C51" s="7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4"/>
    </row>
    <row r="52" spans="1:60" ht="15.75" customHeight="1" x14ac:dyDescent="0.3">
      <c r="A52" s="6"/>
      <c r="B52" s="7"/>
      <c r="C52" s="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4"/>
    </row>
    <row r="53" spans="1:60" ht="15.75" customHeight="1" x14ac:dyDescent="0.3">
      <c r="A53" s="6"/>
      <c r="B53" s="7"/>
      <c r="C53" s="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4"/>
    </row>
    <row r="54" spans="1:60" ht="15.75" customHeight="1" x14ac:dyDescent="0.3">
      <c r="A54" s="6"/>
      <c r="B54" s="7"/>
      <c r="C54" s="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4"/>
    </row>
    <row r="55" spans="1:60" ht="15.75" customHeight="1" x14ac:dyDescent="0.3">
      <c r="A55" s="2"/>
      <c r="B55" s="3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60" ht="15.75" customHeight="1" x14ac:dyDescent="0.3">
      <c r="A56" s="2"/>
      <c r="B56" s="3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60" ht="15.75" customHeight="1" x14ac:dyDescent="0.3">
      <c r="A57" s="2"/>
      <c r="B57" s="3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60" ht="15.75" customHeight="1" x14ac:dyDescent="0.3">
      <c r="A58" s="2"/>
      <c r="B58" s="3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60" ht="15.75" customHeight="1" x14ac:dyDescent="0.3">
      <c r="A59" s="2"/>
      <c r="B59" s="3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60" ht="15.75" customHeight="1" x14ac:dyDescent="0.3">
      <c r="A60" s="2"/>
      <c r="B60" s="3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60" ht="15.75" customHeight="1" x14ac:dyDescent="0.3">
      <c r="A61" s="2"/>
      <c r="B61" s="3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60" ht="15.75" customHeight="1" x14ac:dyDescent="0.3">
      <c r="A62" s="2"/>
      <c r="B62" s="3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60" ht="15.75" customHeight="1" x14ac:dyDescent="0.3">
      <c r="A63" s="2"/>
      <c r="B63" s="3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60" ht="15.75" customHeight="1" x14ac:dyDescent="0.3">
      <c r="A64" s="2"/>
      <c r="B64" s="3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1:59" ht="15.75" customHeight="1" x14ac:dyDescent="0.3">
      <c r="A65" s="2"/>
      <c r="B65" s="3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ht="15.75" customHeight="1" x14ac:dyDescent="0.3">
      <c r="A66" s="2"/>
      <c r="B66" s="3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ht="15.75" customHeight="1" x14ac:dyDescent="0.3">
      <c r="A67" s="2"/>
      <c r="B67" s="3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 ht="15.75" customHeight="1" x14ac:dyDescent="0.3">
      <c r="A68" s="2"/>
      <c r="B68" s="3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ht="15.75" customHeight="1" x14ac:dyDescent="0.3">
      <c r="A69" s="2"/>
      <c r="B69" s="3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59" ht="15.75" customHeight="1" x14ac:dyDescent="0.3">
      <c r="A70" s="2"/>
      <c r="B70" s="3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59" ht="15.75" customHeight="1" x14ac:dyDescent="0.3">
      <c r="A71" s="2"/>
      <c r="B71" s="3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5.75" customHeight="1" x14ac:dyDescent="0.3">
      <c r="A72" s="2"/>
      <c r="B72" s="3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ht="15.75" customHeight="1" x14ac:dyDescent="0.3">
      <c r="A73" s="2"/>
      <c r="B73" s="3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ht="15.75" customHeight="1" x14ac:dyDescent="0.3">
      <c r="A74" s="2"/>
      <c r="B74" s="3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ht="15.75" customHeight="1" x14ac:dyDescent="0.3">
      <c r="A75" s="2"/>
      <c r="B75" s="3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ht="15.75" customHeight="1" x14ac:dyDescent="0.3">
      <c r="A76" s="2"/>
      <c r="B76" s="3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ht="15.75" customHeight="1" x14ac:dyDescent="0.3">
      <c r="A77" s="2"/>
      <c r="B77" s="3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ht="15.75" customHeight="1" x14ac:dyDescent="0.3">
      <c r="A78" s="2"/>
      <c r="B78" s="3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ht="15.75" customHeight="1" x14ac:dyDescent="0.3">
      <c r="A79" s="2"/>
      <c r="B79" s="3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ht="15.75" customHeight="1" x14ac:dyDescent="0.3">
      <c r="A80" s="2"/>
      <c r="B80" s="3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 ht="15.75" customHeight="1" x14ac:dyDescent="0.3">
      <c r="A81" s="2"/>
      <c r="B81" s="3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ht="15.75" customHeight="1" x14ac:dyDescent="0.3">
      <c r="A82" s="2"/>
      <c r="B82" s="3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ht="15.75" customHeight="1" x14ac:dyDescent="0.3">
      <c r="A83" s="2"/>
      <c r="B83" s="3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ht="15.75" customHeight="1" x14ac:dyDescent="0.3">
      <c r="A84" s="2"/>
      <c r="B84" s="3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1:59" ht="15.75" customHeight="1" x14ac:dyDescent="0.3">
      <c r="A85" s="2"/>
      <c r="B85" s="3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59" ht="15.75" customHeight="1" x14ac:dyDescent="0.3">
      <c r="A86" s="2"/>
      <c r="B86" s="3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1:59" ht="15.75" customHeight="1" x14ac:dyDescent="0.3">
      <c r="A87" s="2"/>
      <c r="B87" s="3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1:59" ht="15.75" customHeight="1" x14ac:dyDescent="0.3">
      <c r="A88" s="2"/>
      <c r="B88" s="3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  <row r="89" spans="1:59" ht="15.75" customHeight="1" x14ac:dyDescent="0.3">
      <c r="A89" s="2"/>
      <c r="B89" s="3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</row>
    <row r="90" spans="1:59" ht="15.75" customHeight="1" x14ac:dyDescent="0.3">
      <c r="A90" s="2"/>
      <c r="B90" s="3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</row>
    <row r="91" spans="1:59" ht="15.75" customHeight="1" x14ac:dyDescent="0.3">
      <c r="A91" s="2"/>
      <c r="B91" s="3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</row>
    <row r="92" spans="1:59" ht="15.75" customHeight="1" x14ac:dyDescent="0.3">
      <c r="A92" s="2"/>
      <c r="B92" s="3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</row>
    <row r="93" spans="1:59" ht="15.75" customHeight="1" x14ac:dyDescent="0.3">
      <c r="A93" s="2"/>
      <c r="B93" s="3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1:59" ht="15.75" customHeight="1" x14ac:dyDescent="0.3">
      <c r="A94" s="2"/>
      <c r="B94" s="3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</row>
    <row r="95" spans="1:59" ht="15.75" customHeight="1" x14ac:dyDescent="0.3">
      <c r="A95" s="2"/>
      <c r="B95" s="3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1:59" ht="15.75" customHeight="1" x14ac:dyDescent="0.3">
      <c r="A96" s="2"/>
      <c r="B96" s="3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1:59" ht="15.75" customHeight="1" x14ac:dyDescent="0.3">
      <c r="A97" s="2"/>
      <c r="B97" s="3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</row>
    <row r="98" spans="1:59" ht="15.75" customHeight="1" x14ac:dyDescent="0.3">
      <c r="A98" s="2"/>
      <c r="B98" s="3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1:59" ht="15.75" customHeight="1" x14ac:dyDescent="0.3">
      <c r="A99" s="2"/>
      <c r="B99" s="3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</row>
    <row r="100" spans="1:59" ht="15.75" customHeight="1" x14ac:dyDescent="0.3">
      <c r="A100" s="2"/>
      <c r="B100" s="3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</row>
    <row r="101" spans="1:59" ht="15.75" customHeight="1" x14ac:dyDescent="0.3">
      <c r="A101" s="2"/>
      <c r="B101" s="3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1:59" ht="15.75" customHeight="1" x14ac:dyDescent="0.3">
      <c r="A102" s="2"/>
      <c r="B102" s="3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1:59" ht="15.75" customHeight="1" x14ac:dyDescent="0.3">
      <c r="A103" s="2"/>
      <c r="B103" s="3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1:59" ht="15.75" customHeight="1" x14ac:dyDescent="0.3">
      <c r="A104" s="2"/>
      <c r="B104" s="3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1:59" ht="15.75" customHeight="1" x14ac:dyDescent="0.3">
      <c r="A105" s="2"/>
      <c r="B105" s="3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1:59" ht="15.75" customHeight="1" x14ac:dyDescent="0.3">
      <c r="A106" s="2"/>
      <c r="B106" s="3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1:59" ht="15.75" customHeight="1" x14ac:dyDescent="0.3">
      <c r="A107" s="2"/>
      <c r="B107" s="3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1:59" ht="15.75" customHeight="1" x14ac:dyDescent="0.3">
      <c r="A108" s="2"/>
      <c r="B108" s="3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</row>
    <row r="109" spans="1:59" ht="15.75" customHeight="1" x14ac:dyDescent="0.3">
      <c r="A109" s="2"/>
      <c r="B109" s="3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</row>
    <row r="110" spans="1:59" ht="15.75" customHeight="1" x14ac:dyDescent="0.3">
      <c r="A110" s="2"/>
      <c r="B110" s="3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  <row r="111" spans="1:59" ht="15.75" customHeight="1" x14ac:dyDescent="0.3">
      <c r="A111" s="2"/>
      <c r="B111" s="3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</row>
    <row r="112" spans="1:59" ht="15.75" customHeight="1" x14ac:dyDescent="0.3">
      <c r="A112" s="2"/>
      <c r="B112" s="3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</row>
    <row r="113" spans="1:59" ht="15.75" customHeight="1" x14ac:dyDescent="0.3">
      <c r="A113" s="2"/>
      <c r="B113" s="3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1:59" ht="15.75" customHeight="1" x14ac:dyDescent="0.3">
      <c r="A114" s="2"/>
      <c r="B114" s="3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</row>
    <row r="115" spans="1:59" ht="15.75" customHeight="1" x14ac:dyDescent="0.3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1:59" ht="15.75" customHeight="1" x14ac:dyDescent="0.3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</row>
    <row r="117" spans="1:59" ht="15.75" customHeight="1" x14ac:dyDescent="0.3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</row>
    <row r="118" spans="1:59" ht="15.75" customHeight="1" x14ac:dyDescent="0.3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</row>
    <row r="119" spans="1:59" ht="15.75" customHeight="1" x14ac:dyDescent="0.3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</row>
    <row r="120" spans="1:59" ht="15.75" customHeight="1" x14ac:dyDescent="0.3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</row>
    <row r="121" spans="1:59" ht="15.75" customHeight="1" x14ac:dyDescent="0.3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</row>
    <row r="122" spans="1:59" ht="15.75" customHeight="1" x14ac:dyDescent="0.3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1:59" ht="15.75" customHeight="1" x14ac:dyDescent="0.3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</row>
    <row r="124" spans="1:59" ht="15.75" customHeight="1" x14ac:dyDescent="0.3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</row>
    <row r="125" spans="1:59" ht="15.75" customHeight="1" x14ac:dyDescent="0.3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</row>
    <row r="126" spans="1:59" ht="15.75" customHeight="1" x14ac:dyDescent="0.3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1:59" ht="15.75" customHeight="1" x14ac:dyDescent="0.3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</row>
    <row r="128" spans="1:59" ht="15.75" customHeight="1" x14ac:dyDescent="0.3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</row>
    <row r="129" spans="1:59" ht="15.75" customHeight="1" x14ac:dyDescent="0.3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</row>
    <row r="130" spans="1:59" ht="15.75" customHeight="1" x14ac:dyDescent="0.3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</row>
    <row r="131" spans="1:59" ht="15.75" customHeight="1" x14ac:dyDescent="0.3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</row>
    <row r="132" spans="1:59" ht="15.75" customHeight="1" x14ac:dyDescent="0.3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</row>
    <row r="133" spans="1:59" ht="15.75" customHeight="1" x14ac:dyDescent="0.3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</row>
    <row r="134" spans="1:59" ht="15.75" customHeight="1" x14ac:dyDescent="0.3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</row>
    <row r="135" spans="1:59" ht="15.75" customHeight="1" x14ac:dyDescent="0.3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</row>
    <row r="136" spans="1:59" ht="15.75" customHeight="1" x14ac:dyDescent="0.3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</row>
    <row r="137" spans="1:59" ht="15.75" customHeight="1" x14ac:dyDescent="0.3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</row>
    <row r="138" spans="1:59" ht="15.75" customHeight="1" x14ac:dyDescent="0.3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</row>
    <row r="139" spans="1:59" ht="15.75" customHeight="1" x14ac:dyDescent="0.3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</row>
    <row r="140" spans="1:59" ht="15.75" customHeight="1" x14ac:dyDescent="0.3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1:59" ht="15.75" customHeight="1" x14ac:dyDescent="0.3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1:59" ht="15.75" customHeight="1" x14ac:dyDescent="0.3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</row>
    <row r="143" spans="1:59" ht="15.75" customHeight="1" x14ac:dyDescent="0.3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1:59" ht="15.75" customHeight="1" x14ac:dyDescent="0.3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1:59" ht="15.75" customHeight="1" x14ac:dyDescent="0.3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1:59" ht="15.75" customHeight="1" x14ac:dyDescent="0.3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</row>
    <row r="147" spans="1:59" ht="15.75" customHeight="1" x14ac:dyDescent="0.3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</row>
    <row r="148" spans="1:59" ht="15.75" customHeight="1" x14ac:dyDescent="0.3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1:59" ht="15.75" customHeight="1" x14ac:dyDescent="0.3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1:59" ht="15.75" customHeight="1" x14ac:dyDescent="0.3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1:59" ht="15.75" customHeight="1" x14ac:dyDescent="0.3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</row>
    <row r="152" spans="1:59" ht="15.75" customHeight="1" x14ac:dyDescent="0.3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1:59" ht="15.75" customHeight="1" x14ac:dyDescent="0.3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59" ht="15.75" customHeight="1" x14ac:dyDescent="0.3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</row>
    <row r="155" spans="1:59" ht="15.75" customHeight="1" x14ac:dyDescent="0.3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1:59" ht="15.75" customHeight="1" x14ac:dyDescent="0.3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1:59" ht="15.75" customHeight="1" x14ac:dyDescent="0.3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1:59" ht="15.75" customHeight="1" x14ac:dyDescent="0.3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1:59" ht="15.75" customHeight="1" x14ac:dyDescent="0.3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1:59" ht="15.75" customHeight="1" x14ac:dyDescent="0.3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1:59" ht="15.75" customHeight="1" x14ac:dyDescent="0.3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</row>
    <row r="162" spans="1:59" ht="15.75" customHeight="1" x14ac:dyDescent="0.3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1:59" ht="15.75" customHeight="1" x14ac:dyDescent="0.3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1:59" ht="15.75" customHeight="1" x14ac:dyDescent="0.3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1:59" ht="15.75" customHeight="1" x14ac:dyDescent="0.3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 ht="15.75" customHeight="1" x14ac:dyDescent="0.3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1:59" ht="15.75" customHeight="1" x14ac:dyDescent="0.3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1:59" ht="15.75" customHeight="1" x14ac:dyDescent="0.3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1:59" ht="15.75" customHeight="1" x14ac:dyDescent="0.3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1:59" ht="15.75" customHeight="1" x14ac:dyDescent="0.3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</row>
    <row r="171" spans="1:59" ht="15.75" customHeight="1" x14ac:dyDescent="0.3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1:59" ht="15.75" customHeight="1" x14ac:dyDescent="0.3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</row>
    <row r="173" spans="1:59" ht="15.75" customHeight="1" x14ac:dyDescent="0.3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1:59" ht="15.75" customHeight="1" x14ac:dyDescent="0.3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1:59" ht="15.75" customHeight="1" x14ac:dyDescent="0.3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1:59" ht="15.75" customHeight="1" x14ac:dyDescent="0.3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1:59" ht="15.75" customHeight="1" x14ac:dyDescent="0.3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1:59" ht="15.75" customHeight="1" x14ac:dyDescent="0.3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1:59" ht="15.75" customHeight="1" x14ac:dyDescent="0.3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1:59" ht="15.75" customHeight="1" x14ac:dyDescent="0.3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1:59" ht="15.75" customHeight="1" x14ac:dyDescent="0.3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</row>
    <row r="182" spans="1:59" ht="15.75" customHeight="1" x14ac:dyDescent="0.3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1:59" ht="15.75" customHeight="1" x14ac:dyDescent="0.3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1:59" ht="15.75" customHeight="1" x14ac:dyDescent="0.3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</row>
    <row r="185" spans="1:59" ht="15.75" customHeight="1" x14ac:dyDescent="0.3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1:59" ht="15.75" customHeight="1" x14ac:dyDescent="0.3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1:59" ht="15.75" customHeight="1" x14ac:dyDescent="0.3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</row>
    <row r="188" spans="1:59" ht="15.75" customHeight="1" x14ac:dyDescent="0.3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1:59" ht="15.75" customHeight="1" x14ac:dyDescent="0.3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1:59" ht="15.75" customHeight="1" x14ac:dyDescent="0.3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</row>
    <row r="191" spans="1:59" ht="15.75" customHeight="1" x14ac:dyDescent="0.3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</row>
    <row r="192" spans="1:59" ht="15.75" customHeight="1" x14ac:dyDescent="0.3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</row>
    <row r="193" spans="1:59" ht="15.75" customHeight="1" x14ac:dyDescent="0.3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</row>
    <row r="194" spans="1:59" ht="15.75" customHeight="1" x14ac:dyDescent="0.3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</row>
    <row r="195" spans="1:59" ht="15.75" customHeight="1" x14ac:dyDescent="0.3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</row>
    <row r="196" spans="1:59" ht="15.75" customHeight="1" x14ac:dyDescent="0.3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</row>
    <row r="197" spans="1:59" ht="15.75" customHeight="1" x14ac:dyDescent="0.3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</row>
    <row r="198" spans="1:59" ht="15.75" customHeight="1" x14ac:dyDescent="0.3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</row>
    <row r="199" spans="1:59" ht="15.75" customHeight="1" x14ac:dyDescent="0.3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</row>
    <row r="200" spans="1:59" ht="15.75" customHeight="1" x14ac:dyDescent="0.3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</row>
    <row r="201" spans="1:59" ht="15.75" customHeight="1" x14ac:dyDescent="0.3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1:59" ht="15.75" customHeight="1" x14ac:dyDescent="0.3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1:59" ht="15.75" customHeight="1" x14ac:dyDescent="0.3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1:59" ht="15.75" customHeight="1" x14ac:dyDescent="0.3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1:59" ht="15.75" customHeight="1" x14ac:dyDescent="0.3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1:59" ht="15.75" customHeight="1" x14ac:dyDescent="0.3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1:59" ht="15.75" customHeight="1" x14ac:dyDescent="0.3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1:59" ht="15.75" customHeight="1" x14ac:dyDescent="0.3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1:59" ht="15.75" customHeight="1" x14ac:dyDescent="0.3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1:59" ht="15.75" customHeight="1" x14ac:dyDescent="0.3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1:59" ht="15.75" customHeight="1" x14ac:dyDescent="0.3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1:59" ht="15.75" customHeight="1" x14ac:dyDescent="0.3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1:59" ht="15.75" customHeight="1" x14ac:dyDescent="0.3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1:59" ht="15.75" customHeight="1" x14ac:dyDescent="0.3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1:59" ht="15.75" customHeight="1" x14ac:dyDescent="0.3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1:59" ht="15.75" customHeight="1" x14ac:dyDescent="0.3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1:59" ht="15.75" customHeight="1" x14ac:dyDescent="0.3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1:59" ht="15.75" customHeight="1" x14ac:dyDescent="0.3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1:59" ht="15.75" customHeight="1" x14ac:dyDescent="0.3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1:59" ht="15.75" customHeight="1" x14ac:dyDescent="0.3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</row>
    <row r="221" spans="1:59" ht="15.75" customHeight="1" x14ac:dyDescent="0.3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</row>
    <row r="222" spans="1:59" ht="15.75" customHeight="1" x14ac:dyDescent="0.3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</row>
    <row r="223" spans="1:59" ht="15.75" customHeight="1" x14ac:dyDescent="0.3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</row>
    <row r="224" spans="1:59" ht="15.75" customHeight="1" x14ac:dyDescent="0.3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</row>
    <row r="225" spans="1:59" ht="15.75" customHeight="1" x14ac:dyDescent="0.3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</row>
    <row r="226" spans="1:59" ht="15.75" customHeight="1" x14ac:dyDescent="0.3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</row>
    <row r="227" spans="1:59" ht="15.75" customHeight="1" x14ac:dyDescent="0.3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</row>
    <row r="228" spans="1:59" ht="15.75" customHeight="1" x14ac:dyDescent="0.3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</row>
    <row r="229" spans="1:59" ht="15.75" customHeight="1" x14ac:dyDescent="0.3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</row>
    <row r="230" spans="1:59" ht="15.75" customHeight="1" x14ac:dyDescent="0.3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</row>
    <row r="231" spans="1:59" ht="15.75" customHeight="1" x14ac:dyDescent="0.3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</row>
    <row r="232" spans="1:59" ht="15.75" customHeight="1" x14ac:dyDescent="0.3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</row>
    <row r="233" spans="1:59" ht="15.75" customHeight="1" x14ac:dyDescent="0.3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</row>
    <row r="234" spans="1:59" ht="15.75" customHeight="1" x14ac:dyDescent="0.3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</row>
    <row r="235" spans="1:59" ht="15.75" customHeight="1" x14ac:dyDescent="0.3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</row>
    <row r="236" spans="1:59" ht="15.75" customHeight="1" x14ac:dyDescent="0.3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</row>
    <row r="237" spans="1:59" ht="15.75" customHeight="1" x14ac:dyDescent="0.3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</row>
    <row r="238" spans="1:59" ht="15.75" customHeight="1" x14ac:dyDescent="0.3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</row>
    <row r="239" spans="1:59" ht="15.75" customHeight="1" x14ac:dyDescent="0.3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</row>
    <row r="240" spans="1:59" ht="15.75" customHeight="1" x14ac:dyDescent="0.3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</row>
    <row r="241" spans="1:59" ht="15.75" customHeight="1" x14ac:dyDescent="0.3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</row>
    <row r="242" spans="1:59" ht="15.75" customHeight="1" x14ac:dyDescent="0.3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</row>
    <row r="243" spans="1:59" ht="15.75" customHeight="1" x14ac:dyDescent="0.3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</row>
    <row r="244" spans="1:59" ht="15.75" customHeight="1" x14ac:dyDescent="0.3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</row>
    <row r="245" spans="1:59" ht="15.75" customHeight="1" x14ac:dyDescent="0.3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</row>
    <row r="246" spans="1:59" ht="15.75" customHeight="1" x14ac:dyDescent="0.3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</row>
    <row r="247" spans="1:59" ht="15.75" customHeight="1" x14ac:dyDescent="0.3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</row>
    <row r="248" spans="1:59" ht="15.75" customHeight="1" x14ac:dyDescent="0.3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</row>
    <row r="249" spans="1:59" ht="15.75" customHeight="1" x14ac:dyDescent="0.3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</row>
    <row r="250" spans="1:59" ht="15.75" customHeight="1" x14ac:dyDescent="0.3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</row>
    <row r="251" spans="1:59" ht="15.75" customHeight="1" x14ac:dyDescent="0.3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</row>
    <row r="252" spans="1:59" ht="15.75" customHeight="1" x14ac:dyDescent="0.3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</row>
    <row r="253" spans="1:59" ht="15.75" customHeight="1" x14ac:dyDescent="0.3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</row>
    <row r="254" spans="1:59" ht="15.75" customHeight="1" x14ac:dyDescent="0.3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</row>
    <row r="255" spans="1:59" ht="15.75" customHeight="1" x14ac:dyDescent="0.3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</row>
    <row r="256" spans="1:59" ht="15.75" customHeight="1" x14ac:dyDescent="0.3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</row>
    <row r="257" spans="1:59" ht="15.75" customHeight="1" x14ac:dyDescent="0.3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</row>
    <row r="258" spans="1:59" ht="15.75" customHeight="1" x14ac:dyDescent="0.3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</row>
    <row r="259" spans="1:59" ht="15.75" customHeight="1" x14ac:dyDescent="0.3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</row>
    <row r="260" spans="1:59" ht="15.75" customHeight="1" x14ac:dyDescent="0.3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</row>
    <row r="261" spans="1:59" ht="15.75" customHeight="1" x14ac:dyDescent="0.3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</row>
    <row r="262" spans="1:59" ht="15.75" customHeight="1" x14ac:dyDescent="0.3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</row>
    <row r="263" spans="1:59" ht="15.75" customHeight="1" x14ac:dyDescent="0.3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</row>
    <row r="264" spans="1:59" ht="15.75" customHeight="1" x14ac:dyDescent="0.3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</row>
    <row r="265" spans="1:59" ht="15.75" customHeight="1" x14ac:dyDescent="0.3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</row>
    <row r="266" spans="1:59" ht="15.75" customHeight="1" x14ac:dyDescent="0.3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</row>
    <row r="267" spans="1:59" ht="15.75" customHeight="1" x14ac:dyDescent="0.3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</row>
    <row r="268" spans="1:59" ht="15.75" customHeight="1" x14ac:dyDescent="0.3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</row>
    <row r="269" spans="1:59" ht="15.75" customHeight="1" x14ac:dyDescent="0.3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</row>
    <row r="270" spans="1:59" ht="15.75" customHeight="1" x14ac:dyDescent="0.3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</row>
    <row r="271" spans="1:59" ht="15.75" customHeight="1" x14ac:dyDescent="0.3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</row>
    <row r="272" spans="1:59" ht="15.75" customHeight="1" x14ac:dyDescent="0.3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</row>
    <row r="273" spans="1:59" ht="15.75" customHeight="1" x14ac:dyDescent="0.3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</row>
    <row r="274" spans="1:59" ht="15.75" customHeight="1" x14ac:dyDescent="0.3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</row>
    <row r="275" spans="1:59" ht="15.75" customHeight="1" x14ac:dyDescent="0.3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</row>
    <row r="276" spans="1:59" ht="15.75" customHeight="1" x14ac:dyDescent="0.3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</row>
    <row r="277" spans="1:59" ht="15.75" customHeight="1" x14ac:dyDescent="0.3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</row>
    <row r="278" spans="1:59" ht="15.75" customHeight="1" x14ac:dyDescent="0.3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</row>
    <row r="279" spans="1:59" ht="15.75" customHeight="1" x14ac:dyDescent="0.3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</row>
    <row r="280" spans="1:59" ht="15.75" customHeight="1" x14ac:dyDescent="0.3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</row>
    <row r="281" spans="1:59" ht="15.75" customHeight="1" x14ac:dyDescent="0.3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</row>
    <row r="282" spans="1:59" ht="15.75" customHeight="1" x14ac:dyDescent="0.3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</row>
    <row r="283" spans="1:59" ht="15.75" customHeight="1" x14ac:dyDescent="0.3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</row>
    <row r="284" spans="1:59" ht="15.75" customHeight="1" x14ac:dyDescent="0.3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</row>
    <row r="285" spans="1:59" ht="15.75" customHeight="1" x14ac:dyDescent="0.3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</row>
    <row r="286" spans="1:59" ht="15.75" customHeight="1" x14ac:dyDescent="0.3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</row>
    <row r="287" spans="1:59" ht="15.75" customHeight="1" x14ac:dyDescent="0.3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</row>
    <row r="288" spans="1:59" ht="15.75" customHeight="1" x14ac:dyDescent="0.3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</row>
    <row r="289" spans="1:59" ht="15.75" customHeight="1" x14ac:dyDescent="0.3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</row>
    <row r="290" spans="1:59" ht="15.75" customHeight="1" x14ac:dyDescent="0.3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</row>
    <row r="291" spans="1:59" ht="15.75" customHeight="1" x14ac:dyDescent="0.3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</row>
    <row r="292" spans="1:59" ht="15.75" customHeight="1" x14ac:dyDescent="0.3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</row>
    <row r="293" spans="1:59" ht="15.75" customHeight="1" x14ac:dyDescent="0.3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</row>
    <row r="294" spans="1:59" ht="15.75" customHeight="1" x14ac:dyDescent="0.3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</row>
    <row r="295" spans="1:59" ht="15.75" customHeight="1" x14ac:dyDescent="0.3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</row>
    <row r="296" spans="1:59" ht="15.75" customHeight="1" x14ac:dyDescent="0.3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</row>
    <row r="297" spans="1:59" ht="15.75" customHeight="1" x14ac:dyDescent="0.3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</row>
    <row r="298" spans="1:59" ht="15.75" customHeight="1" x14ac:dyDescent="0.3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</row>
    <row r="299" spans="1:59" ht="15.75" customHeight="1" x14ac:dyDescent="0.3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</row>
    <row r="300" spans="1:59" ht="15.75" customHeight="1" x14ac:dyDescent="0.3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</row>
    <row r="301" spans="1:59" ht="15.75" customHeight="1" x14ac:dyDescent="0.3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</row>
    <row r="302" spans="1:59" ht="15.75" customHeight="1" x14ac:dyDescent="0.3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</row>
    <row r="303" spans="1:59" ht="15.75" customHeight="1" x14ac:dyDescent="0.3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</row>
    <row r="304" spans="1:59" ht="15.75" customHeight="1" x14ac:dyDescent="0.3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</row>
    <row r="305" spans="1:59" ht="15.75" customHeight="1" x14ac:dyDescent="0.3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</row>
    <row r="306" spans="1:59" ht="15.75" customHeight="1" x14ac:dyDescent="0.3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</row>
    <row r="307" spans="1:59" ht="15.75" customHeight="1" x14ac:dyDescent="0.3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</row>
    <row r="308" spans="1:59" ht="15.75" customHeight="1" x14ac:dyDescent="0.3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</row>
    <row r="309" spans="1:59" ht="15.75" customHeight="1" x14ac:dyDescent="0.3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</row>
    <row r="310" spans="1:59" ht="15.75" customHeight="1" x14ac:dyDescent="0.3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</row>
    <row r="311" spans="1:59" ht="15.75" customHeight="1" x14ac:dyDescent="0.3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</row>
    <row r="312" spans="1:59" ht="15.75" customHeight="1" x14ac:dyDescent="0.3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</row>
    <row r="313" spans="1:59" ht="15.75" customHeight="1" x14ac:dyDescent="0.3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</row>
    <row r="314" spans="1:59" ht="15.75" customHeight="1" x14ac:dyDescent="0.3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</row>
    <row r="315" spans="1:59" ht="15.75" customHeight="1" x14ac:dyDescent="0.3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</row>
    <row r="316" spans="1:59" ht="15.75" customHeight="1" x14ac:dyDescent="0.3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</row>
    <row r="317" spans="1:59" ht="15.75" customHeight="1" x14ac:dyDescent="0.3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</row>
    <row r="318" spans="1:59" ht="15.75" customHeight="1" x14ac:dyDescent="0.3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</row>
    <row r="319" spans="1:59" ht="15.75" customHeight="1" x14ac:dyDescent="0.3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</row>
    <row r="320" spans="1:59" ht="15.75" customHeight="1" x14ac:dyDescent="0.3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</row>
    <row r="321" spans="1:59" ht="15.75" customHeight="1" x14ac:dyDescent="0.3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</row>
    <row r="322" spans="1:59" ht="15.75" customHeight="1" x14ac:dyDescent="0.3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</row>
    <row r="323" spans="1:59" ht="15.75" customHeight="1" x14ac:dyDescent="0.3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</row>
    <row r="324" spans="1:59" ht="15.75" customHeight="1" x14ac:dyDescent="0.3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</row>
    <row r="325" spans="1:59" ht="15.75" customHeight="1" x14ac:dyDescent="0.3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</row>
    <row r="326" spans="1:59" ht="15.75" customHeight="1" x14ac:dyDescent="0.3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</row>
    <row r="327" spans="1:59" ht="15.75" customHeight="1" x14ac:dyDescent="0.3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</row>
    <row r="328" spans="1:59" ht="15.75" customHeight="1" x14ac:dyDescent="0.3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</row>
    <row r="329" spans="1:59" ht="15.75" customHeight="1" x14ac:dyDescent="0.3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</row>
    <row r="330" spans="1:59" ht="15.75" customHeight="1" x14ac:dyDescent="0.3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</row>
    <row r="331" spans="1:59" ht="15.75" customHeight="1" x14ac:dyDescent="0.3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</row>
    <row r="332" spans="1:59" ht="15.75" customHeight="1" x14ac:dyDescent="0.3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</row>
    <row r="333" spans="1:59" ht="15.75" customHeight="1" x14ac:dyDescent="0.3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</row>
    <row r="334" spans="1:59" ht="15.75" customHeight="1" x14ac:dyDescent="0.3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</row>
    <row r="335" spans="1:59" ht="15.75" customHeight="1" x14ac:dyDescent="0.3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</row>
    <row r="336" spans="1:59" ht="15.75" customHeight="1" x14ac:dyDescent="0.3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</row>
    <row r="337" spans="1:59" ht="15.75" customHeight="1" x14ac:dyDescent="0.3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</row>
    <row r="338" spans="1:59" ht="15.75" customHeight="1" x14ac:dyDescent="0.3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</row>
    <row r="339" spans="1:59" ht="15.75" customHeight="1" x14ac:dyDescent="0.3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</row>
    <row r="340" spans="1:59" ht="15.75" customHeight="1" x14ac:dyDescent="0.3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</row>
    <row r="341" spans="1:59" ht="15.75" customHeight="1" x14ac:dyDescent="0.3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</row>
    <row r="342" spans="1:59" ht="15.75" customHeight="1" x14ac:dyDescent="0.3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</row>
    <row r="343" spans="1:59" ht="15.75" customHeight="1" x14ac:dyDescent="0.3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</row>
    <row r="344" spans="1:59" ht="15.75" customHeight="1" x14ac:dyDescent="0.3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</row>
    <row r="345" spans="1:59" ht="15.75" customHeight="1" x14ac:dyDescent="0.3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</row>
    <row r="346" spans="1:59" ht="15.75" customHeight="1" x14ac:dyDescent="0.3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</row>
    <row r="347" spans="1:59" ht="15.75" customHeight="1" x14ac:dyDescent="0.3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</row>
    <row r="348" spans="1:59" ht="15.75" customHeight="1" x14ac:dyDescent="0.3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</row>
    <row r="349" spans="1:59" ht="15.75" customHeight="1" x14ac:dyDescent="0.3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</row>
    <row r="350" spans="1:59" ht="15.75" customHeight="1" x14ac:dyDescent="0.3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</row>
    <row r="351" spans="1:59" ht="15.75" customHeight="1" x14ac:dyDescent="0.3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</row>
    <row r="352" spans="1:59" ht="15.75" customHeight="1" x14ac:dyDescent="0.3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</row>
    <row r="353" spans="1:59" ht="15.75" customHeight="1" x14ac:dyDescent="0.3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</row>
    <row r="354" spans="1:59" ht="15.75" customHeight="1" x14ac:dyDescent="0.3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</row>
    <row r="355" spans="1:59" ht="15.75" customHeight="1" x14ac:dyDescent="0.3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</row>
    <row r="356" spans="1:59" ht="15.75" customHeight="1" x14ac:dyDescent="0.3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</row>
    <row r="357" spans="1:59" ht="15.75" customHeight="1" x14ac:dyDescent="0.3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</row>
    <row r="358" spans="1:59" ht="15.75" customHeight="1" x14ac:dyDescent="0.3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</row>
    <row r="359" spans="1:59" ht="15.75" customHeight="1" x14ac:dyDescent="0.3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</row>
    <row r="360" spans="1:59" ht="15.75" customHeight="1" x14ac:dyDescent="0.3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</row>
    <row r="361" spans="1:59" ht="15.75" customHeight="1" x14ac:dyDescent="0.3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</row>
    <row r="362" spans="1:59" ht="15.75" customHeight="1" x14ac:dyDescent="0.3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</row>
    <row r="363" spans="1:59" ht="15.75" customHeight="1" x14ac:dyDescent="0.3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</row>
    <row r="364" spans="1:59" ht="15.75" customHeight="1" x14ac:dyDescent="0.3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</row>
    <row r="365" spans="1:59" ht="15.75" customHeight="1" x14ac:dyDescent="0.3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</row>
    <row r="366" spans="1:59" ht="15.75" customHeight="1" x14ac:dyDescent="0.3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</row>
    <row r="367" spans="1:59" ht="15.75" customHeight="1" x14ac:dyDescent="0.3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</row>
    <row r="368" spans="1:59" ht="15.75" customHeight="1" x14ac:dyDescent="0.3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</row>
    <row r="369" spans="1:59" ht="15.75" customHeight="1" x14ac:dyDescent="0.3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</row>
    <row r="370" spans="1:59" ht="15.75" customHeight="1" x14ac:dyDescent="0.3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</row>
    <row r="371" spans="1:59" ht="15.75" customHeight="1" x14ac:dyDescent="0.3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</row>
    <row r="372" spans="1:59" ht="15.75" customHeight="1" x14ac:dyDescent="0.3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</row>
    <row r="373" spans="1:59" ht="15.75" customHeight="1" x14ac:dyDescent="0.3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</row>
    <row r="374" spans="1:59" ht="15.75" customHeight="1" x14ac:dyDescent="0.3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</row>
    <row r="375" spans="1:59" ht="15.75" customHeight="1" x14ac:dyDescent="0.3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</row>
    <row r="376" spans="1:59" ht="15.75" customHeight="1" x14ac:dyDescent="0.3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</row>
    <row r="377" spans="1:59" ht="15.75" customHeight="1" x14ac:dyDescent="0.3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</row>
    <row r="378" spans="1:59" ht="15.75" customHeight="1" x14ac:dyDescent="0.3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</row>
    <row r="379" spans="1:59" ht="15.75" customHeight="1" x14ac:dyDescent="0.3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</row>
    <row r="380" spans="1:59" ht="15.75" customHeight="1" x14ac:dyDescent="0.3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</row>
    <row r="381" spans="1:59" ht="15.75" customHeight="1" x14ac:dyDescent="0.3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</row>
    <row r="382" spans="1:59" ht="15.75" customHeight="1" x14ac:dyDescent="0.3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</row>
    <row r="383" spans="1:59" ht="15.75" customHeight="1" x14ac:dyDescent="0.3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</row>
    <row r="384" spans="1:59" ht="15.75" customHeight="1" x14ac:dyDescent="0.3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</row>
    <row r="385" spans="1:59" ht="15.75" customHeight="1" x14ac:dyDescent="0.3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</row>
    <row r="386" spans="1:59" ht="15.75" customHeight="1" x14ac:dyDescent="0.3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</row>
    <row r="387" spans="1:59" ht="15.75" customHeight="1" x14ac:dyDescent="0.3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</row>
    <row r="388" spans="1:59" ht="15.75" customHeight="1" x14ac:dyDescent="0.3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</row>
    <row r="389" spans="1:59" ht="15.75" customHeight="1" x14ac:dyDescent="0.3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</row>
    <row r="390" spans="1:59" ht="15.75" customHeight="1" x14ac:dyDescent="0.3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</row>
    <row r="391" spans="1:59" ht="15.75" customHeight="1" x14ac:dyDescent="0.3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</row>
    <row r="392" spans="1:59" ht="15.75" customHeight="1" x14ac:dyDescent="0.3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</row>
    <row r="393" spans="1:59" ht="15.75" customHeight="1" x14ac:dyDescent="0.3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</row>
    <row r="394" spans="1:59" ht="15.75" customHeight="1" x14ac:dyDescent="0.3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</row>
    <row r="395" spans="1:59" ht="15.75" customHeight="1" x14ac:dyDescent="0.3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</row>
    <row r="396" spans="1:59" ht="15.75" customHeight="1" x14ac:dyDescent="0.3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</row>
    <row r="397" spans="1:59" ht="15.75" customHeight="1" x14ac:dyDescent="0.3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</row>
    <row r="398" spans="1:59" ht="15.75" customHeight="1" x14ac:dyDescent="0.3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</row>
    <row r="399" spans="1:59" ht="15.75" customHeight="1" x14ac:dyDescent="0.3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</row>
    <row r="400" spans="1:59" ht="15.75" customHeight="1" x14ac:dyDescent="0.3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</row>
    <row r="401" spans="1:59" ht="15.75" customHeight="1" x14ac:dyDescent="0.3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</row>
    <row r="402" spans="1:59" ht="15.75" customHeight="1" x14ac:dyDescent="0.3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</row>
    <row r="403" spans="1:59" ht="15.75" customHeight="1" x14ac:dyDescent="0.3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</row>
    <row r="404" spans="1:59" ht="15.75" customHeight="1" x14ac:dyDescent="0.3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</row>
    <row r="405" spans="1:59" ht="15.75" customHeight="1" x14ac:dyDescent="0.3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</row>
    <row r="406" spans="1:59" ht="15.75" customHeight="1" x14ac:dyDescent="0.3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</row>
    <row r="407" spans="1:59" ht="15.75" customHeight="1" x14ac:dyDescent="0.3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</row>
    <row r="408" spans="1:59" ht="15.75" customHeight="1" x14ac:dyDescent="0.3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</row>
    <row r="409" spans="1:59" ht="15.75" customHeight="1" x14ac:dyDescent="0.3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</row>
    <row r="410" spans="1:59" ht="15.75" customHeight="1" x14ac:dyDescent="0.3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</row>
    <row r="411" spans="1:59" ht="15.75" customHeight="1" x14ac:dyDescent="0.3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</row>
    <row r="412" spans="1:59" ht="15.75" customHeight="1" x14ac:dyDescent="0.3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</row>
    <row r="413" spans="1:59" ht="15.75" customHeight="1" x14ac:dyDescent="0.3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</row>
    <row r="414" spans="1:59" ht="15.75" customHeight="1" x14ac:dyDescent="0.3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</row>
    <row r="415" spans="1:59" ht="15.75" customHeight="1" x14ac:dyDescent="0.3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</row>
    <row r="416" spans="1:59" ht="15.75" customHeight="1" x14ac:dyDescent="0.3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</row>
    <row r="417" spans="1:59" ht="15.75" customHeight="1" x14ac:dyDescent="0.3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</row>
    <row r="418" spans="1:59" ht="15.75" customHeight="1" x14ac:dyDescent="0.3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</row>
    <row r="419" spans="1:59" ht="15.75" customHeight="1" x14ac:dyDescent="0.3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</row>
    <row r="420" spans="1:59" ht="15.75" customHeight="1" x14ac:dyDescent="0.3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</row>
    <row r="421" spans="1:59" ht="15.75" customHeight="1" x14ac:dyDescent="0.3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</row>
    <row r="422" spans="1:59" ht="15.75" customHeight="1" x14ac:dyDescent="0.3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</row>
    <row r="423" spans="1:59" ht="15.75" customHeight="1" x14ac:dyDescent="0.3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</row>
    <row r="424" spans="1:59" ht="15.75" customHeight="1" x14ac:dyDescent="0.3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</row>
    <row r="425" spans="1:59" ht="15.75" customHeight="1" x14ac:dyDescent="0.3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</row>
    <row r="426" spans="1:59" ht="15.75" customHeight="1" x14ac:dyDescent="0.3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</row>
    <row r="427" spans="1:59" ht="15.75" customHeight="1" x14ac:dyDescent="0.3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</row>
    <row r="428" spans="1:59" ht="15.75" customHeight="1" x14ac:dyDescent="0.3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</row>
    <row r="429" spans="1:59" ht="15.75" customHeight="1" x14ac:dyDescent="0.3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</row>
    <row r="430" spans="1:59" ht="15.75" customHeight="1" x14ac:dyDescent="0.3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</row>
    <row r="431" spans="1:59" ht="15.75" customHeight="1" x14ac:dyDescent="0.3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</row>
    <row r="432" spans="1:59" ht="15.75" customHeight="1" x14ac:dyDescent="0.3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</row>
    <row r="433" spans="1:59" ht="15.75" customHeight="1" x14ac:dyDescent="0.3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</row>
    <row r="434" spans="1:59" ht="15.75" customHeight="1" x14ac:dyDescent="0.3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</row>
    <row r="435" spans="1:59" ht="15.75" customHeight="1" x14ac:dyDescent="0.3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</row>
    <row r="436" spans="1:59" ht="15.75" customHeight="1" x14ac:dyDescent="0.3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</row>
    <row r="437" spans="1:59" ht="15.75" customHeight="1" x14ac:dyDescent="0.3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</row>
    <row r="438" spans="1:59" ht="15.75" customHeight="1" x14ac:dyDescent="0.3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</row>
    <row r="439" spans="1:59" ht="15.75" customHeight="1" x14ac:dyDescent="0.3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</row>
    <row r="440" spans="1:59" ht="15.75" customHeight="1" x14ac:dyDescent="0.3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</row>
    <row r="441" spans="1:59" ht="15.75" customHeight="1" x14ac:dyDescent="0.3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</row>
    <row r="442" spans="1:59" ht="15.75" customHeight="1" x14ac:dyDescent="0.3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</row>
    <row r="443" spans="1:59" ht="15.75" customHeight="1" x14ac:dyDescent="0.3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</row>
    <row r="444" spans="1:59" ht="15.75" customHeight="1" x14ac:dyDescent="0.3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</row>
    <row r="445" spans="1:59" ht="15.75" customHeight="1" x14ac:dyDescent="0.3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</row>
    <row r="446" spans="1:59" ht="15.75" customHeight="1" x14ac:dyDescent="0.3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</row>
    <row r="447" spans="1:59" ht="15.75" customHeight="1" x14ac:dyDescent="0.3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</row>
    <row r="448" spans="1:59" ht="15.75" customHeight="1" x14ac:dyDescent="0.3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</row>
    <row r="449" spans="1:59" ht="15.75" customHeight="1" x14ac:dyDescent="0.3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</row>
    <row r="450" spans="1:59" ht="15.75" customHeight="1" x14ac:dyDescent="0.3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</row>
    <row r="451" spans="1:59" ht="15.75" customHeight="1" x14ac:dyDescent="0.3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</row>
    <row r="452" spans="1:59" ht="15.75" customHeight="1" x14ac:dyDescent="0.3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</row>
    <row r="453" spans="1:59" ht="15.75" customHeight="1" x14ac:dyDescent="0.3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</row>
    <row r="454" spans="1:59" ht="15.75" customHeight="1" x14ac:dyDescent="0.3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</row>
    <row r="455" spans="1:59" ht="15.75" customHeight="1" x14ac:dyDescent="0.3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</row>
    <row r="456" spans="1:59" ht="15.75" customHeight="1" x14ac:dyDescent="0.3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</row>
    <row r="457" spans="1:59" ht="15.75" customHeight="1" x14ac:dyDescent="0.3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</row>
    <row r="458" spans="1:59" ht="15.75" customHeight="1" x14ac:dyDescent="0.3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</row>
    <row r="459" spans="1:59" ht="15.75" customHeight="1" x14ac:dyDescent="0.3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</row>
    <row r="460" spans="1:59" ht="15.75" customHeight="1" x14ac:dyDescent="0.3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</row>
    <row r="461" spans="1:59" ht="15.75" customHeight="1" x14ac:dyDescent="0.3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</row>
    <row r="462" spans="1:59" ht="15.75" customHeight="1" x14ac:dyDescent="0.3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</row>
    <row r="463" spans="1:59" ht="15.75" customHeight="1" x14ac:dyDescent="0.3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</row>
    <row r="464" spans="1:59" ht="15.75" customHeight="1" x14ac:dyDescent="0.3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</row>
    <row r="465" spans="1:59" ht="15.75" customHeight="1" x14ac:dyDescent="0.3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</row>
    <row r="466" spans="1:59" ht="15.75" customHeight="1" x14ac:dyDescent="0.3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</row>
    <row r="467" spans="1:59" ht="15.75" customHeight="1" x14ac:dyDescent="0.3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</row>
    <row r="468" spans="1:59" ht="15.75" customHeight="1" x14ac:dyDescent="0.3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</row>
    <row r="469" spans="1:59" ht="15.75" customHeight="1" x14ac:dyDescent="0.3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</row>
    <row r="470" spans="1:59" ht="15.75" customHeight="1" x14ac:dyDescent="0.3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</row>
    <row r="471" spans="1:59" ht="15.75" customHeight="1" x14ac:dyDescent="0.3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</row>
    <row r="472" spans="1:59" ht="15.75" customHeight="1" x14ac:dyDescent="0.3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</row>
    <row r="473" spans="1:59" ht="15.75" customHeight="1" x14ac:dyDescent="0.3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</row>
    <row r="474" spans="1:59" ht="15.75" customHeight="1" x14ac:dyDescent="0.3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</row>
    <row r="475" spans="1:59" ht="15.75" customHeight="1" x14ac:dyDescent="0.3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</row>
    <row r="476" spans="1:59" ht="15.75" customHeight="1" x14ac:dyDescent="0.3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</row>
    <row r="477" spans="1:59" ht="15.75" customHeight="1" x14ac:dyDescent="0.3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</row>
    <row r="478" spans="1:59" ht="15.75" customHeight="1" x14ac:dyDescent="0.3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</row>
    <row r="479" spans="1:59" ht="15.75" customHeight="1" x14ac:dyDescent="0.3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</row>
    <row r="480" spans="1:59" ht="15.75" customHeight="1" x14ac:dyDescent="0.3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</row>
    <row r="481" spans="1:59" ht="15.75" customHeight="1" x14ac:dyDescent="0.3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</row>
    <row r="482" spans="1:59" ht="15.75" customHeight="1" x14ac:dyDescent="0.3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</row>
    <row r="483" spans="1:59" ht="15.75" customHeight="1" x14ac:dyDescent="0.3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</row>
    <row r="484" spans="1:59" ht="15.75" customHeight="1" x14ac:dyDescent="0.3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</row>
    <row r="485" spans="1:59" ht="15.75" customHeight="1" x14ac:dyDescent="0.3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</row>
    <row r="486" spans="1:59" ht="15.75" customHeight="1" x14ac:dyDescent="0.3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</row>
    <row r="487" spans="1:59" ht="15.75" customHeight="1" x14ac:dyDescent="0.3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</row>
    <row r="488" spans="1:59" ht="15.75" customHeight="1" x14ac:dyDescent="0.3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</row>
    <row r="489" spans="1:59" ht="15.75" customHeight="1" x14ac:dyDescent="0.3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</row>
    <row r="490" spans="1:59" ht="15.75" customHeight="1" x14ac:dyDescent="0.3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</row>
    <row r="491" spans="1:59" ht="15.75" customHeight="1" x14ac:dyDescent="0.3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</row>
    <row r="492" spans="1:59" ht="15.75" customHeight="1" x14ac:dyDescent="0.3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</row>
    <row r="493" spans="1:59" ht="15.75" customHeight="1" x14ac:dyDescent="0.3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</row>
    <row r="494" spans="1:59" ht="15.75" customHeight="1" x14ac:dyDescent="0.3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</row>
    <row r="495" spans="1:59" ht="15.75" customHeight="1" x14ac:dyDescent="0.3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</row>
    <row r="496" spans="1:59" ht="15.75" customHeight="1" x14ac:dyDescent="0.3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</row>
    <row r="497" spans="1:59" ht="15.75" customHeight="1" x14ac:dyDescent="0.3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</row>
    <row r="498" spans="1:59" ht="15.75" customHeight="1" x14ac:dyDescent="0.3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</row>
    <row r="499" spans="1:59" ht="15.75" customHeight="1" x14ac:dyDescent="0.3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</row>
    <row r="500" spans="1:59" ht="15.75" customHeight="1" x14ac:dyDescent="0.3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</row>
    <row r="501" spans="1:59" ht="15.75" customHeight="1" x14ac:dyDescent="0.3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</row>
    <row r="502" spans="1:59" ht="15.75" customHeight="1" x14ac:dyDescent="0.3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</row>
    <row r="503" spans="1:59" ht="15.75" customHeight="1" x14ac:dyDescent="0.3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</row>
    <row r="504" spans="1:59" ht="15.75" customHeight="1" x14ac:dyDescent="0.3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</row>
    <row r="505" spans="1:59" ht="15.75" customHeight="1" x14ac:dyDescent="0.3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</row>
    <row r="506" spans="1:59" ht="15.75" customHeight="1" x14ac:dyDescent="0.3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</row>
    <row r="507" spans="1:59" ht="15.75" customHeight="1" x14ac:dyDescent="0.3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</row>
    <row r="508" spans="1:59" ht="15.75" customHeight="1" x14ac:dyDescent="0.3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</row>
    <row r="509" spans="1:59" ht="15.75" customHeight="1" x14ac:dyDescent="0.3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</row>
    <row r="510" spans="1:59" ht="15.75" customHeight="1" x14ac:dyDescent="0.3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</row>
    <row r="511" spans="1:59" ht="15.75" customHeight="1" x14ac:dyDescent="0.3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</row>
    <row r="512" spans="1:59" ht="15.75" customHeight="1" x14ac:dyDescent="0.3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</row>
    <row r="513" spans="1:59" ht="15.75" customHeight="1" x14ac:dyDescent="0.3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</row>
    <row r="514" spans="1:59" ht="15.75" customHeight="1" x14ac:dyDescent="0.3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</row>
    <row r="515" spans="1:59" ht="15.75" customHeight="1" x14ac:dyDescent="0.3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</row>
    <row r="516" spans="1:59" ht="15.75" customHeight="1" x14ac:dyDescent="0.3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</row>
    <row r="517" spans="1:59" ht="15.75" customHeight="1" x14ac:dyDescent="0.3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</row>
    <row r="518" spans="1:59" ht="15.75" customHeight="1" x14ac:dyDescent="0.3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</row>
    <row r="519" spans="1:59" ht="15.75" customHeight="1" x14ac:dyDescent="0.3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</row>
    <row r="520" spans="1:59" ht="15.75" customHeight="1" x14ac:dyDescent="0.3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</row>
    <row r="521" spans="1:59" ht="15.75" customHeight="1" x14ac:dyDescent="0.3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</row>
    <row r="522" spans="1:59" ht="15.75" customHeight="1" x14ac:dyDescent="0.3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</row>
    <row r="523" spans="1:59" ht="15.75" customHeight="1" x14ac:dyDescent="0.3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</row>
    <row r="524" spans="1:59" ht="15.75" customHeight="1" x14ac:dyDescent="0.3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</row>
    <row r="525" spans="1:59" ht="15.75" customHeight="1" x14ac:dyDescent="0.3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</row>
    <row r="526" spans="1:59" ht="15.75" customHeight="1" x14ac:dyDescent="0.3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</row>
    <row r="527" spans="1:59" ht="15.75" customHeight="1" x14ac:dyDescent="0.3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</row>
    <row r="528" spans="1:59" ht="15.75" customHeight="1" x14ac:dyDescent="0.3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</row>
    <row r="529" spans="1:59" ht="15.75" customHeight="1" x14ac:dyDescent="0.3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</row>
    <row r="530" spans="1:59" ht="15.75" customHeight="1" x14ac:dyDescent="0.3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</row>
    <row r="531" spans="1:59" ht="15.75" customHeight="1" x14ac:dyDescent="0.3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</row>
    <row r="532" spans="1:59" ht="15.75" customHeight="1" x14ac:dyDescent="0.3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</row>
    <row r="533" spans="1:59" ht="15.75" customHeight="1" x14ac:dyDescent="0.3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</row>
    <row r="534" spans="1:59" ht="15.75" customHeight="1" x14ac:dyDescent="0.3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</row>
    <row r="535" spans="1:59" ht="15.75" customHeight="1" x14ac:dyDescent="0.3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</row>
    <row r="536" spans="1:59" ht="15.75" customHeight="1" x14ac:dyDescent="0.3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</row>
    <row r="537" spans="1:59" ht="15.75" customHeight="1" x14ac:dyDescent="0.3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</row>
    <row r="538" spans="1:59" ht="15.75" customHeight="1" x14ac:dyDescent="0.3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</row>
    <row r="539" spans="1:59" ht="15.75" customHeight="1" x14ac:dyDescent="0.3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</row>
    <row r="540" spans="1:59" ht="15.75" customHeight="1" x14ac:dyDescent="0.3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</row>
    <row r="541" spans="1:59" ht="15.75" customHeight="1" x14ac:dyDescent="0.3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</row>
    <row r="542" spans="1:59" ht="15.75" customHeight="1" x14ac:dyDescent="0.3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</row>
    <row r="543" spans="1:59" ht="15.75" customHeight="1" x14ac:dyDescent="0.3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</row>
    <row r="544" spans="1:59" ht="15.75" customHeight="1" x14ac:dyDescent="0.3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</row>
    <row r="545" spans="1:59" ht="15.75" customHeight="1" x14ac:dyDescent="0.3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</row>
    <row r="546" spans="1:59" ht="15.75" customHeight="1" x14ac:dyDescent="0.3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</row>
    <row r="547" spans="1:59" ht="15.75" customHeight="1" x14ac:dyDescent="0.3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</row>
    <row r="548" spans="1:59" ht="15.75" customHeight="1" x14ac:dyDescent="0.3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</row>
    <row r="549" spans="1:59" ht="15.75" customHeight="1" x14ac:dyDescent="0.3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</row>
    <row r="550" spans="1:59" ht="15.75" customHeight="1" x14ac:dyDescent="0.3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</row>
    <row r="551" spans="1:59" ht="15.75" customHeight="1" x14ac:dyDescent="0.3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</row>
    <row r="552" spans="1:59" ht="15.75" customHeight="1" x14ac:dyDescent="0.3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</row>
    <row r="553" spans="1:59" ht="15.75" customHeight="1" x14ac:dyDescent="0.3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</row>
    <row r="554" spans="1:59" ht="15.75" customHeight="1" x14ac:dyDescent="0.3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</row>
    <row r="555" spans="1:59" ht="15.75" customHeight="1" x14ac:dyDescent="0.3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</row>
    <row r="556" spans="1:59" ht="15.75" customHeight="1" x14ac:dyDescent="0.3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</row>
    <row r="557" spans="1:59" ht="15.75" customHeight="1" x14ac:dyDescent="0.3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</row>
    <row r="558" spans="1:59" ht="15.75" customHeight="1" x14ac:dyDescent="0.3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</row>
    <row r="559" spans="1:59" ht="15.75" customHeight="1" x14ac:dyDescent="0.3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</row>
    <row r="560" spans="1:59" ht="15.75" customHeight="1" x14ac:dyDescent="0.3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</row>
    <row r="561" spans="1:59" ht="15.75" customHeight="1" x14ac:dyDescent="0.3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</row>
    <row r="562" spans="1:59" ht="15.75" customHeight="1" x14ac:dyDescent="0.3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</row>
    <row r="563" spans="1:59" ht="15.75" customHeight="1" x14ac:dyDescent="0.3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</row>
    <row r="564" spans="1:59" ht="15.75" customHeight="1" x14ac:dyDescent="0.3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</row>
    <row r="565" spans="1:59" ht="15.75" customHeight="1" x14ac:dyDescent="0.3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</row>
    <row r="566" spans="1:59" ht="15.75" customHeight="1" x14ac:dyDescent="0.3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</row>
    <row r="567" spans="1:59" ht="15.75" customHeight="1" x14ac:dyDescent="0.3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</row>
    <row r="568" spans="1:59" ht="15.75" customHeight="1" x14ac:dyDescent="0.3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</row>
    <row r="569" spans="1:59" ht="15.75" customHeight="1" x14ac:dyDescent="0.3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</row>
    <row r="570" spans="1:59" ht="15.75" customHeight="1" x14ac:dyDescent="0.3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</row>
    <row r="571" spans="1:59" ht="15.75" customHeight="1" x14ac:dyDescent="0.3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</row>
    <row r="572" spans="1:59" ht="15.75" customHeight="1" x14ac:dyDescent="0.3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</row>
    <row r="573" spans="1:59" ht="15.75" customHeight="1" x14ac:dyDescent="0.3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</row>
    <row r="574" spans="1:59" ht="15.75" customHeight="1" x14ac:dyDescent="0.3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</row>
    <row r="575" spans="1:59" ht="15.75" customHeight="1" x14ac:dyDescent="0.3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</row>
    <row r="576" spans="1:59" ht="15.75" customHeight="1" x14ac:dyDescent="0.3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</row>
    <row r="577" spans="1:59" ht="15.75" customHeight="1" x14ac:dyDescent="0.3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</row>
    <row r="578" spans="1:59" ht="15.75" customHeight="1" x14ac:dyDescent="0.3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</row>
    <row r="579" spans="1:59" ht="15.75" customHeight="1" x14ac:dyDescent="0.3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</row>
    <row r="580" spans="1:59" ht="15.75" customHeight="1" x14ac:dyDescent="0.3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</row>
    <row r="581" spans="1:59" ht="15.75" customHeight="1" x14ac:dyDescent="0.3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</row>
    <row r="582" spans="1:59" ht="15.75" customHeight="1" x14ac:dyDescent="0.3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</row>
    <row r="583" spans="1:59" ht="15.75" customHeight="1" x14ac:dyDescent="0.3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</row>
    <row r="584" spans="1:59" ht="15.75" customHeight="1" x14ac:dyDescent="0.3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</row>
    <row r="585" spans="1:59" ht="15.75" customHeight="1" x14ac:dyDescent="0.3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</row>
    <row r="586" spans="1:59" ht="15.75" customHeight="1" x14ac:dyDescent="0.3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</row>
    <row r="587" spans="1:59" ht="15.75" customHeight="1" x14ac:dyDescent="0.3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</row>
    <row r="588" spans="1:59" ht="15.75" customHeight="1" x14ac:dyDescent="0.3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</row>
    <row r="589" spans="1:59" ht="15.75" customHeight="1" x14ac:dyDescent="0.3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</row>
    <row r="590" spans="1:59" ht="15.75" customHeight="1" x14ac:dyDescent="0.3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</row>
    <row r="591" spans="1:59" ht="15.75" customHeight="1" x14ac:dyDescent="0.3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</row>
    <row r="592" spans="1:59" ht="15.75" customHeight="1" x14ac:dyDescent="0.3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</row>
    <row r="593" spans="1:59" ht="15.75" customHeight="1" x14ac:dyDescent="0.3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</row>
    <row r="594" spans="1:59" ht="15.75" customHeight="1" x14ac:dyDescent="0.3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</row>
    <row r="595" spans="1:59" ht="15.75" customHeight="1" x14ac:dyDescent="0.3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</row>
    <row r="596" spans="1:59" ht="15.75" customHeight="1" x14ac:dyDescent="0.3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</row>
    <row r="597" spans="1:59" ht="15.75" customHeight="1" x14ac:dyDescent="0.3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</row>
    <row r="598" spans="1:59" ht="15.75" customHeight="1" x14ac:dyDescent="0.3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</row>
    <row r="599" spans="1:59" ht="15.75" customHeight="1" x14ac:dyDescent="0.3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</row>
    <row r="600" spans="1:59" ht="15.75" customHeight="1" x14ac:dyDescent="0.3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</row>
    <row r="601" spans="1:59" ht="15.75" customHeight="1" x14ac:dyDescent="0.3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</row>
    <row r="602" spans="1:59" ht="15.75" customHeight="1" x14ac:dyDescent="0.3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</row>
    <row r="603" spans="1:59" ht="15.75" customHeight="1" x14ac:dyDescent="0.3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</row>
    <row r="604" spans="1:59" ht="15.75" customHeight="1" x14ac:dyDescent="0.3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</row>
    <row r="605" spans="1:59" ht="15.75" customHeight="1" x14ac:dyDescent="0.3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</row>
    <row r="606" spans="1:59" ht="15.75" customHeight="1" x14ac:dyDescent="0.3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</row>
    <row r="607" spans="1:59" ht="15.75" customHeight="1" x14ac:dyDescent="0.3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</row>
    <row r="608" spans="1:59" ht="15.75" customHeight="1" x14ac:dyDescent="0.3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</row>
    <row r="609" spans="1:59" ht="15.75" customHeight="1" x14ac:dyDescent="0.3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</row>
    <row r="610" spans="1:59" ht="15.75" customHeight="1" x14ac:dyDescent="0.3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</row>
    <row r="611" spans="1:59" ht="15.75" customHeight="1" x14ac:dyDescent="0.3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</row>
    <row r="612" spans="1:59" ht="15.75" customHeight="1" x14ac:dyDescent="0.3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</row>
    <row r="613" spans="1:59" ht="15.75" customHeight="1" x14ac:dyDescent="0.3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</row>
    <row r="614" spans="1:59" ht="15.75" customHeight="1" x14ac:dyDescent="0.3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</row>
    <row r="615" spans="1:59" ht="15.75" customHeight="1" x14ac:dyDescent="0.3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</row>
    <row r="616" spans="1:59" ht="15.75" customHeight="1" x14ac:dyDescent="0.3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</row>
    <row r="617" spans="1:59" ht="15.75" customHeight="1" x14ac:dyDescent="0.3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</row>
    <row r="618" spans="1:59" ht="15.75" customHeight="1" x14ac:dyDescent="0.3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</row>
    <row r="619" spans="1:59" ht="15.75" customHeight="1" x14ac:dyDescent="0.3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</row>
    <row r="620" spans="1:59" ht="15.75" customHeight="1" x14ac:dyDescent="0.3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</row>
    <row r="621" spans="1:59" ht="15.75" customHeight="1" x14ac:dyDescent="0.3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</row>
    <row r="622" spans="1:59" ht="15.75" customHeight="1" x14ac:dyDescent="0.3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</row>
    <row r="623" spans="1:59" ht="15.75" customHeight="1" x14ac:dyDescent="0.3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</row>
    <row r="624" spans="1:59" ht="15.75" customHeight="1" x14ac:dyDescent="0.3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</row>
    <row r="625" spans="1:59" ht="15.75" customHeight="1" x14ac:dyDescent="0.3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</row>
    <row r="626" spans="1:59" ht="15.75" customHeight="1" x14ac:dyDescent="0.3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</row>
    <row r="627" spans="1:59" ht="15.75" customHeight="1" x14ac:dyDescent="0.3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</row>
    <row r="628" spans="1:59" ht="15.75" customHeight="1" x14ac:dyDescent="0.3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</row>
    <row r="629" spans="1:59" ht="15.75" customHeight="1" x14ac:dyDescent="0.3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</row>
    <row r="630" spans="1:59" ht="15.75" customHeight="1" x14ac:dyDescent="0.3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</row>
    <row r="631" spans="1:59" ht="15.75" customHeight="1" x14ac:dyDescent="0.3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</row>
    <row r="632" spans="1:59" ht="15.75" customHeight="1" x14ac:dyDescent="0.3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</row>
    <row r="633" spans="1:59" ht="15.75" customHeight="1" x14ac:dyDescent="0.3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</row>
    <row r="634" spans="1:59" ht="15.75" customHeight="1" x14ac:dyDescent="0.3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</row>
    <row r="635" spans="1:59" ht="15.75" customHeight="1" x14ac:dyDescent="0.3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</row>
    <row r="636" spans="1:59" ht="15.75" customHeight="1" x14ac:dyDescent="0.3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</row>
    <row r="637" spans="1:59" ht="15.75" customHeight="1" x14ac:dyDescent="0.3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</row>
    <row r="638" spans="1:59" ht="15.75" customHeight="1" x14ac:dyDescent="0.3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</row>
    <row r="639" spans="1:59" ht="15.75" customHeight="1" x14ac:dyDescent="0.3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</row>
    <row r="640" spans="1:59" ht="15.75" customHeight="1" x14ac:dyDescent="0.3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</row>
    <row r="641" spans="1:59" ht="15.75" customHeight="1" x14ac:dyDescent="0.3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</row>
    <row r="642" spans="1:59" ht="15.75" customHeight="1" x14ac:dyDescent="0.3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</row>
    <row r="643" spans="1:59" ht="15.75" customHeight="1" x14ac:dyDescent="0.3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</row>
    <row r="644" spans="1:59" ht="15.75" customHeight="1" x14ac:dyDescent="0.3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</row>
    <row r="645" spans="1:59" ht="15.75" customHeight="1" x14ac:dyDescent="0.3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</row>
    <row r="646" spans="1:59" ht="15.75" customHeight="1" x14ac:dyDescent="0.3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</row>
    <row r="647" spans="1:59" ht="15.75" customHeight="1" x14ac:dyDescent="0.3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</row>
    <row r="648" spans="1:59" ht="15.75" customHeight="1" x14ac:dyDescent="0.3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</row>
    <row r="649" spans="1:59" ht="15.75" customHeight="1" x14ac:dyDescent="0.3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</row>
    <row r="650" spans="1:59" ht="15.75" customHeight="1" x14ac:dyDescent="0.3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</row>
    <row r="651" spans="1:59" ht="15.75" customHeight="1" x14ac:dyDescent="0.3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</row>
    <row r="652" spans="1:59" ht="15.75" customHeight="1" x14ac:dyDescent="0.3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</row>
    <row r="653" spans="1:59" ht="15.75" customHeight="1" x14ac:dyDescent="0.3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</row>
    <row r="654" spans="1:59" ht="15.75" customHeight="1" x14ac:dyDescent="0.3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</row>
    <row r="655" spans="1:59" ht="15.75" customHeight="1" x14ac:dyDescent="0.3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</row>
    <row r="656" spans="1:59" ht="15.75" customHeight="1" x14ac:dyDescent="0.3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</row>
    <row r="657" spans="1:59" ht="15.75" customHeight="1" x14ac:dyDescent="0.3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</row>
    <row r="658" spans="1:59" ht="15.75" customHeight="1" x14ac:dyDescent="0.3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</row>
    <row r="659" spans="1:59" ht="15.75" customHeight="1" x14ac:dyDescent="0.3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</row>
    <row r="660" spans="1:59" ht="15.75" customHeight="1" x14ac:dyDescent="0.3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</row>
    <row r="661" spans="1:59" ht="15.75" customHeight="1" x14ac:dyDescent="0.3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</row>
    <row r="662" spans="1:59" ht="15.75" customHeight="1" x14ac:dyDescent="0.3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</row>
    <row r="663" spans="1:59" ht="15.75" customHeight="1" x14ac:dyDescent="0.3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</row>
    <row r="664" spans="1:59" ht="15.75" customHeight="1" x14ac:dyDescent="0.3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</row>
    <row r="665" spans="1:59" ht="15.75" customHeight="1" x14ac:dyDescent="0.3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</row>
    <row r="666" spans="1:59" ht="15.75" customHeight="1" x14ac:dyDescent="0.3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</row>
    <row r="667" spans="1:59" ht="15.75" customHeight="1" x14ac:dyDescent="0.3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</row>
    <row r="668" spans="1:59" ht="15.75" customHeight="1" x14ac:dyDescent="0.3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</row>
    <row r="669" spans="1:59" ht="15.75" customHeight="1" x14ac:dyDescent="0.3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</row>
    <row r="670" spans="1:59" ht="15.75" customHeight="1" x14ac:dyDescent="0.3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</row>
    <row r="671" spans="1:59" ht="15.75" customHeight="1" x14ac:dyDescent="0.3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</row>
    <row r="672" spans="1:59" ht="15.75" customHeight="1" x14ac:dyDescent="0.3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</row>
    <row r="673" spans="1:59" ht="15.75" customHeight="1" x14ac:dyDescent="0.3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</row>
    <row r="674" spans="1:59" ht="15.75" customHeight="1" x14ac:dyDescent="0.3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</row>
    <row r="675" spans="1:59" ht="15.75" customHeight="1" x14ac:dyDescent="0.3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</row>
    <row r="676" spans="1:59" ht="15.75" customHeight="1" x14ac:dyDescent="0.3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</row>
    <row r="677" spans="1:59" ht="15.75" customHeight="1" x14ac:dyDescent="0.3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</row>
    <row r="678" spans="1:59" ht="15.75" customHeight="1" x14ac:dyDescent="0.3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</row>
    <row r="679" spans="1:59" ht="15.75" customHeight="1" x14ac:dyDescent="0.3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</row>
    <row r="680" spans="1:59" ht="15.75" customHeight="1" x14ac:dyDescent="0.3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</row>
    <row r="681" spans="1:59" ht="15.75" customHeight="1" x14ac:dyDescent="0.3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</row>
    <row r="682" spans="1:59" ht="15.75" customHeight="1" x14ac:dyDescent="0.3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</row>
    <row r="683" spans="1:59" ht="15.75" customHeight="1" x14ac:dyDescent="0.3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</row>
    <row r="684" spans="1:59" ht="15.75" customHeight="1" x14ac:dyDescent="0.3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</row>
    <row r="685" spans="1:59" ht="15.75" customHeight="1" x14ac:dyDescent="0.3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</row>
    <row r="686" spans="1:59" ht="15.75" customHeight="1" x14ac:dyDescent="0.3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</row>
    <row r="687" spans="1:59" ht="15.75" customHeight="1" x14ac:dyDescent="0.3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</row>
    <row r="688" spans="1:59" ht="15.75" customHeight="1" x14ac:dyDescent="0.3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</row>
    <row r="689" spans="1:59" ht="15.75" customHeight="1" x14ac:dyDescent="0.3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</row>
    <row r="690" spans="1:59" ht="15.75" customHeight="1" x14ac:dyDescent="0.3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</row>
    <row r="691" spans="1:59" ht="15.75" customHeight="1" x14ac:dyDescent="0.3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</row>
    <row r="692" spans="1:59" ht="15.75" customHeight="1" x14ac:dyDescent="0.3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</row>
    <row r="693" spans="1:59" ht="15.75" customHeight="1" x14ac:dyDescent="0.3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</row>
    <row r="694" spans="1:59" ht="15.75" customHeight="1" x14ac:dyDescent="0.3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</row>
    <row r="695" spans="1:59" ht="15.75" customHeight="1" x14ac:dyDescent="0.3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</row>
    <row r="696" spans="1:59" ht="15.75" customHeight="1" x14ac:dyDescent="0.3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</row>
    <row r="697" spans="1:59" ht="15.75" customHeight="1" x14ac:dyDescent="0.3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</row>
    <row r="698" spans="1:59" ht="15.75" customHeight="1" x14ac:dyDescent="0.3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</row>
    <row r="699" spans="1:59" ht="15.75" customHeight="1" x14ac:dyDescent="0.3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</row>
    <row r="700" spans="1:59" ht="15.75" customHeight="1" x14ac:dyDescent="0.3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</row>
    <row r="701" spans="1:59" ht="15.75" customHeight="1" x14ac:dyDescent="0.3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</row>
    <row r="702" spans="1:59" ht="15.75" customHeight="1" x14ac:dyDescent="0.3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</row>
    <row r="703" spans="1:59" ht="15.75" customHeight="1" x14ac:dyDescent="0.3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</row>
    <row r="704" spans="1:59" ht="15.75" customHeight="1" x14ac:dyDescent="0.3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</row>
    <row r="705" spans="1:59" ht="15.75" customHeight="1" x14ac:dyDescent="0.3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</row>
    <row r="706" spans="1:59" ht="15.75" customHeight="1" x14ac:dyDescent="0.3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</row>
    <row r="707" spans="1:59" ht="15.75" customHeight="1" x14ac:dyDescent="0.3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</row>
    <row r="708" spans="1:59" ht="15.75" customHeight="1" x14ac:dyDescent="0.3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</row>
    <row r="709" spans="1:59" ht="15.75" customHeight="1" x14ac:dyDescent="0.3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</row>
    <row r="710" spans="1:59" ht="15.75" customHeight="1" x14ac:dyDescent="0.3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</row>
    <row r="711" spans="1:59" ht="15.75" customHeight="1" x14ac:dyDescent="0.3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</row>
    <row r="712" spans="1:59" ht="15.75" customHeight="1" x14ac:dyDescent="0.3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</row>
    <row r="713" spans="1:59" ht="15.75" customHeight="1" x14ac:dyDescent="0.3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</row>
    <row r="714" spans="1:59" ht="15.75" customHeight="1" x14ac:dyDescent="0.3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</row>
    <row r="715" spans="1:59" ht="15.75" customHeight="1" x14ac:dyDescent="0.3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</row>
    <row r="716" spans="1:59" ht="15.75" customHeight="1" x14ac:dyDescent="0.3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</row>
    <row r="717" spans="1:59" ht="15.75" customHeight="1" x14ac:dyDescent="0.3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</row>
    <row r="718" spans="1:59" ht="15.75" customHeight="1" x14ac:dyDescent="0.3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</row>
    <row r="719" spans="1:59" ht="15.75" customHeight="1" x14ac:dyDescent="0.3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</row>
    <row r="720" spans="1:59" ht="15.75" customHeight="1" x14ac:dyDescent="0.3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</row>
    <row r="721" spans="1:59" ht="15.75" customHeight="1" x14ac:dyDescent="0.3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</row>
    <row r="722" spans="1:59" ht="15.75" customHeight="1" x14ac:dyDescent="0.3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</row>
    <row r="723" spans="1:59" ht="15.75" customHeight="1" x14ac:dyDescent="0.3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</row>
    <row r="724" spans="1:59" ht="15.75" customHeight="1" x14ac:dyDescent="0.3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</row>
    <row r="725" spans="1:59" ht="15.75" customHeight="1" x14ac:dyDescent="0.3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</row>
    <row r="726" spans="1:59" ht="15.75" customHeight="1" x14ac:dyDescent="0.3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</row>
    <row r="727" spans="1:59" ht="15.75" customHeight="1" x14ac:dyDescent="0.3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</row>
    <row r="728" spans="1:59" ht="15.75" customHeight="1" x14ac:dyDescent="0.3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</row>
    <row r="729" spans="1:59" ht="15.75" customHeight="1" x14ac:dyDescent="0.3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</row>
    <row r="730" spans="1:59" ht="15.75" customHeight="1" x14ac:dyDescent="0.3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</row>
    <row r="731" spans="1:59" ht="15.75" customHeight="1" x14ac:dyDescent="0.3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</row>
    <row r="732" spans="1:59" ht="15.75" customHeight="1" x14ac:dyDescent="0.3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</row>
    <row r="733" spans="1:59" ht="15.75" customHeight="1" x14ac:dyDescent="0.3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</row>
    <row r="734" spans="1:59" ht="15.75" customHeight="1" x14ac:dyDescent="0.3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</row>
    <row r="735" spans="1:59" ht="15.75" customHeight="1" x14ac:dyDescent="0.3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</row>
    <row r="736" spans="1:59" ht="15.75" customHeight="1" x14ac:dyDescent="0.3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</row>
    <row r="737" spans="1:59" ht="15.75" customHeight="1" x14ac:dyDescent="0.3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</row>
    <row r="738" spans="1:59" ht="15.75" customHeight="1" x14ac:dyDescent="0.3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</row>
    <row r="739" spans="1:59" ht="15.75" customHeight="1" x14ac:dyDescent="0.3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</row>
    <row r="740" spans="1:59" ht="15.75" customHeight="1" x14ac:dyDescent="0.3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</row>
    <row r="741" spans="1:59" ht="15.75" customHeight="1" x14ac:dyDescent="0.3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</row>
    <row r="742" spans="1:59" ht="15.75" customHeight="1" x14ac:dyDescent="0.3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</row>
    <row r="743" spans="1:59" ht="15.75" customHeight="1" x14ac:dyDescent="0.3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</row>
    <row r="744" spans="1:59" ht="15.75" customHeight="1" x14ac:dyDescent="0.3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</row>
    <row r="745" spans="1:59" ht="15.75" customHeight="1" x14ac:dyDescent="0.3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</row>
    <row r="746" spans="1:59" ht="15.75" customHeight="1" x14ac:dyDescent="0.3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</row>
    <row r="747" spans="1:59" ht="15.75" customHeight="1" x14ac:dyDescent="0.3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</row>
    <row r="748" spans="1:59" ht="15.75" customHeight="1" x14ac:dyDescent="0.3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</row>
    <row r="749" spans="1:59" ht="15.75" customHeight="1" x14ac:dyDescent="0.3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</row>
    <row r="750" spans="1:59" ht="15.75" customHeight="1" x14ac:dyDescent="0.3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</row>
    <row r="751" spans="1:59" ht="15.75" customHeight="1" x14ac:dyDescent="0.3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</row>
    <row r="752" spans="1:59" ht="15.75" customHeight="1" x14ac:dyDescent="0.3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</row>
    <row r="753" spans="1:59" ht="15.75" customHeight="1" x14ac:dyDescent="0.3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</row>
    <row r="754" spans="1:59" ht="15.75" customHeight="1" x14ac:dyDescent="0.3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</row>
    <row r="755" spans="1:59" ht="15.75" customHeight="1" x14ac:dyDescent="0.3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</row>
    <row r="756" spans="1:59" ht="15.75" customHeight="1" x14ac:dyDescent="0.3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</row>
    <row r="757" spans="1:59" ht="15.75" customHeight="1" x14ac:dyDescent="0.3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</row>
    <row r="758" spans="1:59" ht="15.75" customHeight="1" x14ac:dyDescent="0.3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</row>
    <row r="759" spans="1:59" ht="15.75" customHeight="1" x14ac:dyDescent="0.3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</row>
    <row r="760" spans="1:59" ht="15.75" customHeight="1" x14ac:dyDescent="0.3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</row>
    <row r="761" spans="1:59" ht="15.75" customHeight="1" x14ac:dyDescent="0.3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</row>
    <row r="762" spans="1:59" ht="15.75" customHeight="1" x14ac:dyDescent="0.3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</row>
    <row r="763" spans="1:59" ht="15.75" customHeight="1" x14ac:dyDescent="0.3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</row>
    <row r="764" spans="1:59" ht="15.75" customHeight="1" x14ac:dyDescent="0.3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</row>
    <row r="765" spans="1:59" ht="15.75" customHeight="1" x14ac:dyDescent="0.3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</row>
    <row r="766" spans="1:59" ht="15.75" customHeight="1" x14ac:dyDescent="0.3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</row>
    <row r="767" spans="1:59" ht="15.75" customHeight="1" x14ac:dyDescent="0.3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</row>
    <row r="768" spans="1:59" ht="15.75" customHeight="1" x14ac:dyDescent="0.3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</row>
    <row r="769" spans="1:59" ht="15.75" customHeight="1" x14ac:dyDescent="0.3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</row>
    <row r="770" spans="1:59" ht="15.75" customHeight="1" x14ac:dyDescent="0.3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</row>
    <row r="771" spans="1:59" ht="15.75" customHeight="1" x14ac:dyDescent="0.3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</row>
    <row r="772" spans="1:59" ht="15.75" customHeight="1" x14ac:dyDescent="0.3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</row>
    <row r="773" spans="1:59" ht="15.75" customHeight="1" x14ac:dyDescent="0.3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</row>
    <row r="774" spans="1:59" ht="15.75" customHeight="1" x14ac:dyDescent="0.3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</row>
    <row r="775" spans="1:59" ht="15.75" customHeight="1" x14ac:dyDescent="0.3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</row>
    <row r="776" spans="1:59" ht="15.75" customHeight="1" x14ac:dyDescent="0.3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</row>
    <row r="777" spans="1:59" ht="15.75" customHeight="1" x14ac:dyDescent="0.3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</row>
    <row r="778" spans="1:59" ht="15.75" customHeight="1" x14ac:dyDescent="0.3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</row>
    <row r="779" spans="1:59" ht="15.75" customHeight="1" x14ac:dyDescent="0.3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</row>
    <row r="780" spans="1:59" ht="15.75" customHeight="1" x14ac:dyDescent="0.3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</row>
    <row r="781" spans="1:59" ht="15.75" customHeight="1" x14ac:dyDescent="0.3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</row>
    <row r="782" spans="1:59" ht="15.75" customHeight="1" x14ac:dyDescent="0.3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</row>
    <row r="783" spans="1:59" ht="15.75" customHeight="1" x14ac:dyDescent="0.3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</row>
    <row r="784" spans="1:59" ht="15.75" customHeight="1" x14ac:dyDescent="0.3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</row>
    <row r="785" spans="1:59" ht="15.75" customHeight="1" x14ac:dyDescent="0.3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</row>
    <row r="786" spans="1:59" ht="15.75" customHeight="1" x14ac:dyDescent="0.3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</row>
    <row r="787" spans="1:59" ht="15.75" customHeight="1" x14ac:dyDescent="0.3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</row>
    <row r="788" spans="1:59" ht="15.75" customHeight="1" x14ac:dyDescent="0.3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</row>
    <row r="789" spans="1:59" ht="15.75" customHeight="1" x14ac:dyDescent="0.3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</row>
    <row r="790" spans="1:59" ht="15.75" customHeight="1" x14ac:dyDescent="0.3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</row>
    <row r="791" spans="1:59" ht="15.75" customHeight="1" x14ac:dyDescent="0.3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</row>
    <row r="792" spans="1:59" ht="15.75" customHeight="1" x14ac:dyDescent="0.3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</row>
    <row r="793" spans="1:59" ht="15.75" customHeight="1" x14ac:dyDescent="0.3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</row>
    <row r="794" spans="1:59" ht="15.75" customHeight="1" x14ac:dyDescent="0.3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</row>
    <row r="795" spans="1:59" ht="15.75" customHeight="1" x14ac:dyDescent="0.3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</row>
    <row r="796" spans="1:59" ht="15.75" customHeight="1" x14ac:dyDescent="0.3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</row>
    <row r="797" spans="1:59" ht="15.75" customHeight="1" x14ac:dyDescent="0.3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</row>
    <row r="798" spans="1:59" ht="15.75" customHeight="1" x14ac:dyDescent="0.3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</row>
    <row r="799" spans="1:59" ht="15.75" customHeight="1" x14ac:dyDescent="0.3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</row>
    <row r="800" spans="1:59" ht="15.75" customHeight="1" x14ac:dyDescent="0.3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</row>
    <row r="801" spans="1:59" ht="15.75" customHeight="1" x14ac:dyDescent="0.3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</row>
    <row r="802" spans="1:59" ht="15.75" customHeight="1" x14ac:dyDescent="0.3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</row>
    <row r="803" spans="1:59" ht="15.75" customHeight="1" x14ac:dyDescent="0.3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</row>
    <row r="804" spans="1:59" ht="15.75" customHeight="1" x14ac:dyDescent="0.3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</row>
    <row r="805" spans="1:59" ht="15.75" customHeight="1" x14ac:dyDescent="0.3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</row>
    <row r="806" spans="1:59" ht="15.75" customHeight="1" x14ac:dyDescent="0.3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</row>
    <row r="807" spans="1:59" ht="15.75" customHeight="1" x14ac:dyDescent="0.3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</row>
    <row r="808" spans="1:59" ht="15.75" customHeight="1" x14ac:dyDescent="0.3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</row>
    <row r="809" spans="1:59" ht="15.75" customHeight="1" x14ac:dyDescent="0.3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</row>
    <row r="810" spans="1:59" ht="15.75" customHeight="1" x14ac:dyDescent="0.3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</row>
    <row r="811" spans="1:59" ht="15.75" customHeight="1" x14ac:dyDescent="0.3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</row>
    <row r="812" spans="1:59" ht="15.75" customHeight="1" x14ac:dyDescent="0.3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</row>
    <row r="813" spans="1:59" ht="15.75" customHeight="1" x14ac:dyDescent="0.3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</row>
    <row r="814" spans="1:59" ht="15.75" customHeight="1" x14ac:dyDescent="0.3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</row>
    <row r="815" spans="1:59" ht="15.75" customHeight="1" x14ac:dyDescent="0.3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</row>
    <row r="816" spans="1:59" ht="15.75" customHeight="1" x14ac:dyDescent="0.3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</row>
    <row r="817" spans="1:59" ht="15.75" customHeight="1" x14ac:dyDescent="0.3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</row>
    <row r="818" spans="1:59" ht="15.75" customHeight="1" x14ac:dyDescent="0.3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</row>
    <row r="819" spans="1:59" ht="15.75" customHeight="1" x14ac:dyDescent="0.3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</row>
    <row r="820" spans="1:59" ht="15.75" customHeight="1" x14ac:dyDescent="0.3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</row>
    <row r="821" spans="1:59" ht="15.75" customHeight="1" x14ac:dyDescent="0.3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</row>
    <row r="822" spans="1:59" ht="15.75" customHeight="1" x14ac:dyDescent="0.3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</row>
    <row r="823" spans="1:59" ht="15.75" customHeight="1" x14ac:dyDescent="0.3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</row>
    <row r="824" spans="1:59" ht="15.75" customHeight="1" x14ac:dyDescent="0.3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</row>
    <row r="825" spans="1:59" ht="15.75" customHeight="1" x14ac:dyDescent="0.3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</row>
    <row r="826" spans="1:59" ht="15.75" customHeight="1" x14ac:dyDescent="0.3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</row>
    <row r="827" spans="1:59" ht="15.75" customHeight="1" x14ac:dyDescent="0.3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</row>
    <row r="828" spans="1:59" ht="15.75" customHeight="1" x14ac:dyDescent="0.3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</row>
    <row r="829" spans="1:59" ht="15.75" customHeight="1" x14ac:dyDescent="0.3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</row>
    <row r="830" spans="1:59" ht="15.75" customHeight="1" x14ac:dyDescent="0.3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</row>
    <row r="831" spans="1:59" ht="15.75" customHeight="1" x14ac:dyDescent="0.3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</row>
    <row r="832" spans="1:59" ht="15.75" customHeight="1" x14ac:dyDescent="0.3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</row>
    <row r="833" spans="1:59" ht="15.75" customHeight="1" x14ac:dyDescent="0.3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</row>
    <row r="834" spans="1:59" ht="15.75" customHeight="1" x14ac:dyDescent="0.3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</row>
    <row r="835" spans="1:59" ht="15.75" customHeight="1" x14ac:dyDescent="0.3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</row>
    <row r="836" spans="1:59" ht="15.75" customHeight="1" x14ac:dyDescent="0.3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</row>
    <row r="837" spans="1:59" ht="15.75" customHeight="1" x14ac:dyDescent="0.3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</row>
    <row r="838" spans="1:59" ht="15.75" customHeight="1" x14ac:dyDescent="0.3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</row>
    <row r="839" spans="1:59" ht="15.75" customHeight="1" x14ac:dyDescent="0.3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</row>
    <row r="840" spans="1:59" ht="15.75" customHeight="1" x14ac:dyDescent="0.3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</row>
    <row r="841" spans="1:59" ht="15.75" customHeight="1" x14ac:dyDescent="0.3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</row>
    <row r="842" spans="1:59" ht="15.75" customHeight="1" x14ac:dyDescent="0.3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</row>
    <row r="843" spans="1:59" ht="15.75" customHeight="1" x14ac:dyDescent="0.3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</row>
    <row r="844" spans="1:59" ht="15.75" customHeight="1" x14ac:dyDescent="0.3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</row>
    <row r="845" spans="1:59" ht="15.75" customHeight="1" x14ac:dyDescent="0.3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</row>
    <row r="846" spans="1:59" ht="15.75" customHeight="1" x14ac:dyDescent="0.3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</row>
    <row r="847" spans="1:59" ht="15.75" customHeight="1" x14ac:dyDescent="0.3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</row>
    <row r="848" spans="1:59" ht="15.75" customHeight="1" x14ac:dyDescent="0.3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</row>
    <row r="849" spans="1:59" ht="15.75" customHeight="1" x14ac:dyDescent="0.3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</row>
    <row r="850" spans="1:59" ht="15.75" customHeight="1" x14ac:dyDescent="0.3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</row>
    <row r="851" spans="1:59" ht="15.75" customHeight="1" x14ac:dyDescent="0.3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</row>
    <row r="852" spans="1:59" ht="15.75" customHeight="1" x14ac:dyDescent="0.3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</row>
    <row r="853" spans="1:59" ht="15.75" customHeight="1" x14ac:dyDescent="0.3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</row>
    <row r="854" spans="1:59" ht="15.75" customHeight="1" x14ac:dyDescent="0.3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</row>
    <row r="855" spans="1:59" ht="15.75" customHeight="1" x14ac:dyDescent="0.3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</row>
    <row r="856" spans="1:59" ht="15.75" customHeight="1" x14ac:dyDescent="0.3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</row>
    <row r="857" spans="1:59" ht="15.75" customHeight="1" x14ac:dyDescent="0.3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</row>
    <row r="858" spans="1:59" ht="15.75" customHeight="1" x14ac:dyDescent="0.3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</row>
    <row r="859" spans="1:59" ht="15.75" customHeight="1" x14ac:dyDescent="0.3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</row>
    <row r="860" spans="1:59" ht="15.75" customHeight="1" x14ac:dyDescent="0.3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</row>
    <row r="861" spans="1:59" ht="15.75" customHeight="1" x14ac:dyDescent="0.3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</row>
    <row r="862" spans="1:59" ht="15.75" customHeight="1" x14ac:dyDescent="0.3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</row>
    <row r="863" spans="1:59" ht="15.75" customHeight="1" x14ac:dyDescent="0.3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</row>
    <row r="864" spans="1:59" ht="15.75" customHeight="1" x14ac:dyDescent="0.3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</row>
    <row r="865" spans="1:59" ht="15.75" customHeight="1" x14ac:dyDescent="0.3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</row>
    <row r="866" spans="1:59" ht="15.75" customHeight="1" x14ac:dyDescent="0.3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</row>
    <row r="867" spans="1:59" ht="15.75" customHeight="1" x14ac:dyDescent="0.3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</row>
    <row r="868" spans="1:59" ht="15.75" customHeight="1" x14ac:dyDescent="0.3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</row>
    <row r="869" spans="1:59" ht="15.75" customHeight="1" x14ac:dyDescent="0.3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</row>
    <row r="870" spans="1:59" ht="15.75" customHeight="1" x14ac:dyDescent="0.3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</row>
    <row r="871" spans="1:59" ht="15.75" customHeight="1" x14ac:dyDescent="0.3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</row>
    <row r="872" spans="1:59" ht="15.75" customHeight="1" x14ac:dyDescent="0.3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</row>
    <row r="873" spans="1:59" ht="15.75" customHeight="1" x14ac:dyDescent="0.3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</row>
    <row r="874" spans="1:59" ht="15.75" customHeight="1" x14ac:dyDescent="0.3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</row>
    <row r="875" spans="1:59" ht="15.75" customHeight="1" x14ac:dyDescent="0.3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</row>
    <row r="876" spans="1:59" ht="15.75" customHeight="1" x14ac:dyDescent="0.3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</row>
    <row r="877" spans="1:59" ht="15.75" customHeight="1" x14ac:dyDescent="0.3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</row>
    <row r="878" spans="1:59" ht="15.75" customHeight="1" x14ac:dyDescent="0.3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</row>
    <row r="879" spans="1:59" ht="15.75" customHeight="1" x14ac:dyDescent="0.3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</row>
    <row r="880" spans="1:59" ht="15.75" customHeight="1" x14ac:dyDescent="0.3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</row>
    <row r="881" spans="1:59" ht="15.75" customHeight="1" x14ac:dyDescent="0.3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</row>
    <row r="882" spans="1:59" ht="15.75" customHeight="1" x14ac:dyDescent="0.3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</row>
    <row r="883" spans="1:59" ht="15.75" customHeight="1" x14ac:dyDescent="0.3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</row>
    <row r="884" spans="1:59" ht="15.75" customHeight="1" x14ac:dyDescent="0.3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</row>
    <row r="885" spans="1:59" ht="15.75" customHeight="1" x14ac:dyDescent="0.3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</row>
    <row r="886" spans="1:59" ht="15.75" customHeight="1" x14ac:dyDescent="0.3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</row>
    <row r="887" spans="1:59" ht="15.75" customHeight="1" x14ac:dyDescent="0.3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</row>
    <row r="888" spans="1:59" ht="15.75" customHeight="1" x14ac:dyDescent="0.3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</row>
    <row r="889" spans="1:59" ht="15.75" customHeight="1" x14ac:dyDescent="0.3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</row>
    <row r="890" spans="1:59" ht="15.75" customHeight="1" x14ac:dyDescent="0.3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</row>
    <row r="891" spans="1:59" ht="15.75" customHeight="1" x14ac:dyDescent="0.3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</row>
    <row r="892" spans="1:59" ht="15.75" customHeight="1" x14ac:dyDescent="0.3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</row>
    <row r="893" spans="1:59" ht="15.75" customHeight="1" x14ac:dyDescent="0.3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</row>
    <row r="894" spans="1:59" ht="15.75" customHeight="1" x14ac:dyDescent="0.3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</row>
    <row r="895" spans="1:59" ht="15.75" customHeight="1" x14ac:dyDescent="0.3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</row>
    <row r="896" spans="1:59" ht="15.75" customHeight="1" x14ac:dyDescent="0.3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</row>
    <row r="897" spans="1:59" ht="15.75" customHeight="1" x14ac:dyDescent="0.3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</row>
    <row r="898" spans="1:59" ht="15.75" customHeight="1" x14ac:dyDescent="0.3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</row>
    <row r="899" spans="1:59" ht="15.75" customHeight="1" x14ac:dyDescent="0.3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</row>
    <row r="900" spans="1:59" ht="15.75" customHeight="1" x14ac:dyDescent="0.3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</row>
    <row r="901" spans="1:59" ht="15.75" customHeight="1" x14ac:dyDescent="0.3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</row>
    <row r="902" spans="1:59" ht="15.75" customHeight="1" x14ac:dyDescent="0.3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</row>
    <row r="903" spans="1:59" ht="15.75" customHeight="1" x14ac:dyDescent="0.3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</row>
    <row r="904" spans="1:59" ht="15.75" customHeight="1" x14ac:dyDescent="0.3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</row>
    <row r="905" spans="1:59" ht="15.75" customHeight="1" x14ac:dyDescent="0.3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</row>
    <row r="906" spans="1:59" ht="15.75" customHeight="1" x14ac:dyDescent="0.3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</row>
    <row r="907" spans="1:59" ht="15.75" customHeight="1" x14ac:dyDescent="0.3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</row>
    <row r="908" spans="1:59" ht="15.75" customHeight="1" x14ac:dyDescent="0.3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</row>
    <row r="909" spans="1:59" ht="15.75" customHeight="1" x14ac:dyDescent="0.3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</row>
    <row r="910" spans="1:59" ht="15.75" customHeight="1" x14ac:dyDescent="0.3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</row>
    <row r="911" spans="1:59" ht="15.75" customHeight="1" x14ac:dyDescent="0.3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</row>
    <row r="912" spans="1:59" ht="15.75" customHeight="1" x14ac:dyDescent="0.3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</row>
    <row r="913" spans="1:59" ht="15.75" customHeight="1" x14ac:dyDescent="0.3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</row>
    <row r="914" spans="1:59" ht="15.75" customHeight="1" x14ac:dyDescent="0.3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</row>
    <row r="915" spans="1:59" ht="15.75" customHeight="1" x14ac:dyDescent="0.3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</row>
    <row r="916" spans="1:59" ht="15.75" customHeight="1" x14ac:dyDescent="0.3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</row>
    <row r="917" spans="1:59" ht="15.75" customHeight="1" x14ac:dyDescent="0.3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</row>
    <row r="918" spans="1:59" ht="15.75" customHeight="1" x14ac:dyDescent="0.3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</row>
    <row r="919" spans="1:59" ht="15.75" customHeight="1" x14ac:dyDescent="0.3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</row>
    <row r="920" spans="1:59" ht="15.75" customHeight="1" x14ac:dyDescent="0.3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</row>
    <row r="921" spans="1:59" ht="15.75" customHeight="1" x14ac:dyDescent="0.3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</row>
    <row r="922" spans="1:59" ht="15.75" customHeight="1" x14ac:dyDescent="0.3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</row>
    <row r="923" spans="1:59" ht="15.75" customHeight="1" x14ac:dyDescent="0.3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</row>
    <row r="924" spans="1:59" ht="15.75" customHeight="1" x14ac:dyDescent="0.3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</row>
    <row r="925" spans="1:59" ht="15.75" customHeight="1" x14ac:dyDescent="0.3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</row>
    <row r="926" spans="1:59" ht="15.75" customHeight="1" x14ac:dyDescent="0.3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</row>
    <row r="927" spans="1:59" ht="15.75" customHeight="1" x14ac:dyDescent="0.3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</row>
    <row r="928" spans="1:59" ht="15.75" customHeight="1" x14ac:dyDescent="0.3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</row>
    <row r="929" spans="1:59" ht="15.75" customHeight="1" x14ac:dyDescent="0.3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</row>
    <row r="930" spans="1:59" ht="15.75" customHeight="1" x14ac:dyDescent="0.3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</row>
    <row r="931" spans="1:59" ht="15.75" customHeight="1" x14ac:dyDescent="0.3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</row>
    <row r="932" spans="1:59" ht="15.75" customHeight="1" x14ac:dyDescent="0.3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</row>
    <row r="933" spans="1:59" ht="15.75" customHeight="1" x14ac:dyDescent="0.3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</row>
    <row r="934" spans="1:59" ht="15.75" customHeight="1" x14ac:dyDescent="0.3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</row>
    <row r="935" spans="1:59" ht="15.75" customHeight="1" x14ac:dyDescent="0.3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</row>
    <row r="936" spans="1:59" ht="15.75" customHeight="1" x14ac:dyDescent="0.3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</row>
    <row r="937" spans="1:59" ht="15.75" customHeight="1" x14ac:dyDescent="0.3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</row>
    <row r="938" spans="1:59" ht="15.75" customHeight="1" x14ac:dyDescent="0.3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</row>
    <row r="939" spans="1:59" ht="15.75" customHeight="1" x14ac:dyDescent="0.3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</row>
    <row r="940" spans="1:59" ht="15.75" customHeight="1" x14ac:dyDescent="0.3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</row>
    <row r="941" spans="1:59" ht="15.75" customHeight="1" x14ac:dyDescent="0.3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</row>
    <row r="942" spans="1:59" ht="15.75" customHeight="1" x14ac:dyDescent="0.3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</row>
    <row r="943" spans="1:59" ht="15.75" customHeight="1" x14ac:dyDescent="0.3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</row>
    <row r="944" spans="1:59" ht="15.75" customHeight="1" x14ac:dyDescent="0.3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</row>
    <row r="945" spans="1:59" ht="15.75" customHeight="1" x14ac:dyDescent="0.3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</row>
    <row r="946" spans="1:59" ht="15.75" customHeight="1" x14ac:dyDescent="0.3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</row>
    <row r="947" spans="1:59" ht="15.75" customHeight="1" x14ac:dyDescent="0.3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</row>
    <row r="948" spans="1:59" ht="15.75" customHeight="1" x14ac:dyDescent="0.3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</row>
    <row r="949" spans="1:59" ht="15.75" customHeight="1" x14ac:dyDescent="0.3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</row>
    <row r="950" spans="1:59" ht="15.75" customHeight="1" x14ac:dyDescent="0.3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</row>
    <row r="951" spans="1:59" ht="15.75" customHeight="1" x14ac:dyDescent="0.3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</row>
    <row r="952" spans="1:59" ht="15.75" customHeight="1" x14ac:dyDescent="0.3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</row>
    <row r="953" spans="1:59" ht="15.75" customHeight="1" x14ac:dyDescent="0.3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</row>
    <row r="954" spans="1:59" ht="15.75" customHeight="1" x14ac:dyDescent="0.3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</row>
    <row r="955" spans="1:59" ht="15.75" customHeight="1" x14ac:dyDescent="0.3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</row>
    <row r="956" spans="1:59" ht="15.75" customHeight="1" x14ac:dyDescent="0.3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</row>
    <row r="957" spans="1:59" ht="15.75" customHeight="1" x14ac:dyDescent="0.3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</row>
    <row r="958" spans="1:59" ht="15.75" customHeight="1" x14ac:dyDescent="0.3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</row>
    <row r="959" spans="1:59" ht="15.75" customHeight="1" x14ac:dyDescent="0.3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</row>
    <row r="960" spans="1:59" ht="15.75" customHeight="1" x14ac:dyDescent="0.3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</row>
    <row r="961" spans="1:59" ht="15.75" customHeight="1" x14ac:dyDescent="0.3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</row>
    <row r="962" spans="1:59" ht="15.75" customHeight="1" x14ac:dyDescent="0.3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</row>
    <row r="963" spans="1:59" ht="15.75" customHeight="1" x14ac:dyDescent="0.3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</row>
    <row r="964" spans="1:59" ht="15.75" customHeight="1" x14ac:dyDescent="0.3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</row>
    <row r="965" spans="1:59" ht="15.75" customHeight="1" x14ac:dyDescent="0.3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</row>
    <row r="966" spans="1:59" ht="15.75" customHeight="1" x14ac:dyDescent="0.3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</row>
    <row r="967" spans="1:59" ht="15.75" customHeight="1" x14ac:dyDescent="0.3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</row>
    <row r="968" spans="1:59" ht="15.75" customHeight="1" x14ac:dyDescent="0.3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</row>
    <row r="969" spans="1:59" ht="15.75" customHeight="1" x14ac:dyDescent="0.3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</row>
    <row r="970" spans="1:59" ht="15.75" customHeight="1" x14ac:dyDescent="0.3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</row>
    <row r="971" spans="1:59" ht="15.75" customHeight="1" x14ac:dyDescent="0.3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</row>
    <row r="972" spans="1:59" ht="15.75" customHeight="1" x14ac:dyDescent="0.3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</row>
    <row r="973" spans="1:59" ht="15.75" customHeight="1" x14ac:dyDescent="0.3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</row>
    <row r="974" spans="1:59" ht="15.75" customHeight="1" x14ac:dyDescent="0.3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</row>
    <row r="975" spans="1:59" ht="15.75" customHeight="1" x14ac:dyDescent="0.3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</row>
    <row r="976" spans="1:59" ht="15.75" customHeight="1" x14ac:dyDescent="0.3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</row>
    <row r="977" spans="1:59" ht="15.75" customHeight="1" x14ac:dyDescent="0.3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</row>
    <row r="978" spans="1:59" ht="15.75" customHeight="1" x14ac:dyDescent="0.3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</row>
    <row r="979" spans="1:59" ht="15.75" customHeight="1" x14ac:dyDescent="0.3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</row>
    <row r="980" spans="1:59" ht="15.75" customHeight="1" x14ac:dyDescent="0.3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</row>
    <row r="981" spans="1:59" ht="15.75" customHeight="1" x14ac:dyDescent="0.3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</row>
    <row r="982" spans="1:59" ht="15.75" customHeight="1" x14ac:dyDescent="0.3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</row>
    <row r="983" spans="1:59" ht="15.75" customHeight="1" x14ac:dyDescent="0.3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</row>
    <row r="984" spans="1:59" ht="15.75" customHeight="1" x14ac:dyDescent="0.3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</row>
    <row r="985" spans="1:59" ht="15.75" customHeight="1" x14ac:dyDescent="0.3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</row>
    <row r="986" spans="1:59" ht="15.75" customHeight="1" x14ac:dyDescent="0.3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</row>
    <row r="987" spans="1:59" ht="15.75" customHeight="1" x14ac:dyDescent="0.3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</row>
    <row r="988" spans="1:59" ht="15.75" customHeight="1" x14ac:dyDescent="0.3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</row>
    <row r="989" spans="1:59" ht="15.75" customHeight="1" x14ac:dyDescent="0.3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</row>
    <row r="990" spans="1:59" ht="15.75" customHeight="1" x14ac:dyDescent="0.3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</row>
    <row r="991" spans="1:59" ht="15.75" customHeight="1" x14ac:dyDescent="0.3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</row>
    <row r="992" spans="1:59" ht="15.75" customHeight="1" x14ac:dyDescent="0.3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</row>
    <row r="993" spans="1:59" ht="15.75" customHeight="1" x14ac:dyDescent="0.3">
      <c r="A993" s="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</row>
    <row r="994" spans="1:59" ht="15.75" customHeight="1" x14ac:dyDescent="0.3">
      <c r="A994" s="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</row>
    <row r="995" spans="1:59" ht="15.75" customHeight="1" x14ac:dyDescent="0.3">
      <c r="A995" s="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</row>
    <row r="996" spans="1:59" ht="15.75" customHeight="1" x14ac:dyDescent="0.3">
      <c r="A996" s="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</row>
  </sheetData>
  <mergeCells count="64">
    <mergeCell ref="A1:BE1"/>
    <mergeCell ref="A2:BE2"/>
    <mergeCell ref="A3:BE3"/>
    <mergeCell ref="A4:BE4"/>
    <mergeCell ref="BF5:BF8"/>
    <mergeCell ref="BG5:BG8"/>
    <mergeCell ref="AT6:AY6"/>
    <mergeCell ref="AN6:AS6"/>
    <mergeCell ref="AX7:AX8"/>
    <mergeCell ref="AZ5:BE6"/>
    <mergeCell ref="BE7:BE8"/>
    <mergeCell ref="BB7:BC7"/>
    <mergeCell ref="BD7:BD8"/>
    <mergeCell ref="AP7:AQ7"/>
    <mergeCell ref="AR7:AR8"/>
    <mergeCell ref="AS7:AS8"/>
    <mergeCell ref="AT7:AU7"/>
    <mergeCell ref="AZ27:BE27"/>
    <mergeCell ref="AZ33:BE33"/>
    <mergeCell ref="AA7:AA8"/>
    <mergeCell ref="AD7:AE7"/>
    <mergeCell ref="AZ7:BA7"/>
    <mergeCell ref="AH7:AI7"/>
    <mergeCell ref="AJ7:AK7"/>
    <mergeCell ref="AL7:AL8"/>
    <mergeCell ref="AN7:AO7"/>
    <mergeCell ref="AF7:AF8"/>
    <mergeCell ref="AY7:AY8"/>
    <mergeCell ref="AM7:AM8"/>
    <mergeCell ref="D27:AA27"/>
    <mergeCell ref="D33:AA33"/>
    <mergeCell ref="D7:E7"/>
    <mergeCell ref="F7:G7"/>
    <mergeCell ref="AB33:AY33"/>
    <mergeCell ref="AB34:AG34"/>
    <mergeCell ref="AV7:AW7"/>
    <mergeCell ref="N7:N8"/>
    <mergeCell ref="O7:O8"/>
    <mergeCell ref="AH6:AM6"/>
    <mergeCell ref="AB7:AC7"/>
    <mergeCell ref="AB27:AY27"/>
    <mergeCell ref="A5:A8"/>
    <mergeCell ref="B5:B8"/>
    <mergeCell ref="C5:C8"/>
    <mergeCell ref="J7:K7"/>
    <mergeCell ref="L7:M7"/>
    <mergeCell ref="D5:AA5"/>
    <mergeCell ref="AB5:AY5"/>
    <mergeCell ref="AG7:AG8"/>
    <mergeCell ref="A35:AA35"/>
    <mergeCell ref="D6:I6"/>
    <mergeCell ref="J6:O6"/>
    <mergeCell ref="P6:U6"/>
    <mergeCell ref="V6:AA6"/>
    <mergeCell ref="AB6:AG6"/>
    <mergeCell ref="H7:H8"/>
    <mergeCell ref="I7:I8"/>
    <mergeCell ref="X7:Y7"/>
    <mergeCell ref="P7:Q7"/>
    <mergeCell ref="R7:S7"/>
    <mergeCell ref="T7:T8"/>
    <mergeCell ref="U7:U8"/>
    <mergeCell ref="V7:W7"/>
    <mergeCell ref="Z7:Z8"/>
  </mergeCells>
  <pageMargins left="0.19685039370078741" right="0.19685039370078741" top="0.19685039370078741" bottom="0.19685039370078741" header="0" footer="0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Környezetmérnöki alapszak_nappa</vt:lpstr>
      <vt:lpstr>Vízgazdálkodás nappali</vt:lpstr>
      <vt:lpstr>Víztisztítás-szennyvíz napp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Debreczeni Diána</cp:lastModifiedBy>
  <cp:lastPrinted>2024-03-30T22:11:55Z</cp:lastPrinted>
  <dcterms:created xsi:type="dcterms:W3CDTF">2013-03-06T07:49:00Z</dcterms:created>
  <dcterms:modified xsi:type="dcterms:W3CDTF">2024-05-29T13:55:32Z</dcterms:modified>
</cp:coreProperties>
</file>